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d.docs.live.net/c7f923d8eac81775/Plocha/"/>
    </mc:Choice>
  </mc:AlternateContent>
  <xr:revisionPtr revIDLastSave="1892" documentId="8_{CF476044-C064-465A-BA6F-2B2B3A5F0E3F}" xr6:coauthVersionLast="47" xr6:coauthVersionMax="47" xr10:uidLastSave="{4A764C12-AEB7-4697-8C29-7CABC8651A17}"/>
  <bookViews>
    <workbookView xWindow="-108" yWindow="-108" windowWidth="23256" windowHeight="12456" activeTab="3" xr2:uid="{F665539F-88DA-40B8-A6AF-DBFB3D71C42F}"/>
  </bookViews>
  <sheets>
    <sheet name="Legenda" sheetId="5" r:id="rId1"/>
    <sheet name="1) Manipulační síla vozíku" sheetId="1" r:id="rId2"/>
    <sheet name="2) Ocelové lano" sheetId="2" r:id="rId3"/>
    <sheet name="3) Návrh bubnu vrátku" sheetId="4" r:id="rId4"/>
    <sheet name="4) Návrh pohonu výtahu" sheetId="7" r:id="rId5"/>
  </sheets>
  <definedNames>
    <definedName name="_Toc40432139" localSheetId="1">'1) Manipulační síla vozíku'!#REF!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1" l="1"/>
  <c r="G28" i="1"/>
  <c r="G26" i="1"/>
  <c r="G24" i="1"/>
  <c r="G22" i="1"/>
  <c r="I22" i="7"/>
  <c r="I24" i="7"/>
  <c r="I16" i="7"/>
  <c r="I18" i="7" s="1"/>
  <c r="I26" i="7" s="1"/>
  <c r="I32" i="2"/>
  <c r="I34" i="2" s="1"/>
  <c r="I38" i="2" s="1"/>
  <c r="I12" i="4"/>
  <c r="I18" i="4" s="1"/>
  <c r="I20" i="7" l="1"/>
  <c r="I28" i="7" s="1"/>
  <c r="I20" i="4"/>
  <c r="I28" i="4" s="1"/>
  <c r="I26" i="4"/>
  <c r="I14" i="4"/>
  <c r="I22" i="4" l="1"/>
  <c r="I24" i="4"/>
  <c r="I22" i="2"/>
  <c r="I24" i="2" s="1"/>
  <c r="D19" i="1"/>
  <c r="D20" i="1"/>
  <c r="D18" i="1"/>
  <c r="I26" i="2" l="1"/>
  <c r="I28" i="2" s="1"/>
  <c r="I30" i="2" s="1"/>
  <c r="G42" i="2" s="1" a="1"/>
  <c r="G42" i="2" s="1"/>
  <c r="G19" i="1"/>
  <c r="G20" i="1" s="1"/>
  <c r="E39" i="1" l="1"/>
  <c r="G3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<sst xmlns="http://schemas.openxmlformats.org/spreadsheetml/2006/main" count="262" uniqueCount="171">
  <si>
    <t>Zadání</t>
  </si>
  <si>
    <t>kg</t>
  </si>
  <si>
    <t>m/s</t>
  </si>
  <si>
    <t>Maximální hmotnost zboží na paletě:</t>
  </si>
  <si>
    <t>Hmotnost vozíku</t>
  </si>
  <si>
    <t>Typ kola</t>
  </si>
  <si>
    <t>Kolo A</t>
  </si>
  <si>
    <t>Kolo B</t>
  </si>
  <si>
    <t>Kolo C</t>
  </si>
  <si>
    <t>Materiál běhounu kola</t>
  </si>
  <si>
    <t>Polyuretan</t>
  </si>
  <si>
    <t>Polyamid</t>
  </si>
  <si>
    <t>Ocel</t>
  </si>
  <si>
    <t>Zadání:</t>
  </si>
  <si>
    <t>Zadané hodnoty:</t>
  </si>
  <si>
    <t>α</t>
  </si>
  <si>
    <r>
      <t>m</t>
    </r>
    <r>
      <rPr>
        <vertAlign val="subscript"/>
        <sz val="11"/>
        <color theme="1"/>
        <rFont val="Aptos Narrow"/>
        <family val="2"/>
        <scheme val="minor"/>
      </rPr>
      <t>v</t>
    </r>
  </si>
  <si>
    <r>
      <t>m</t>
    </r>
    <r>
      <rPr>
        <vertAlign val="subscript"/>
        <sz val="11"/>
        <color theme="1"/>
        <rFont val="Aptos Narrow"/>
        <family val="2"/>
        <scheme val="minor"/>
      </rPr>
      <t>b</t>
    </r>
  </si>
  <si>
    <t>Úhel náklonu podlahy</t>
  </si>
  <si>
    <t>°</t>
  </si>
  <si>
    <t>Zrychlení vozíku</t>
  </si>
  <si>
    <t>a</t>
  </si>
  <si>
    <t>Parametry  kol:</t>
  </si>
  <si>
    <t>mm</t>
  </si>
  <si>
    <t>Výpočet:</t>
  </si>
  <si>
    <t>1)</t>
  </si>
  <si>
    <t>redukovaný součinitel valivého odporu w</t>
  </si>
  <si>
    <t>w =</t>
  </si>
  <si>
    <t xml:space="preserve">2) </t>
  </si>
  <si>
    <t>Tíha vozíku s nákladem</t>
  </si>
  <si>
    <t>Gv =</t>
  </si>
  <si>
    <t>N</t>
  </si>
  <si>
    <t xml:space="preserve">3) </t>
  </si>
  <si>
    <t>3)</t>
  </si>
  <si>
    <t>Valivý odpor</t>
  </si>
  <si>
    <t>4)</t>
  </si>
  <si>
    <t>Odpor svahu</t>
  </si>
  <si>
    <t>5)</t>
  </si>
  <si>
    <t>Odpor ze zrychlení</t>
  </si>
  <si>
    <t xml:space="preserve">6) </t>
  </si>
  <si>
    <t>Ov =</t>
  </si>
  <si>
    <t>Os =</t>
  </si>
  <si>
    <t>Oa =</t>
  </si>
  <si>
    <r>
      <rPr>
        <sz val="11"/>
        <color theme="1"/>
        <rFont val="Aptos Narrow"/>
        <family val="2"/>
        <scheme val="minor"/>
      </rPr>
      <t>m/s</t>
    </r>
    <r>
      <rPr>
        <vertAlign val="superscript"/>
        <sz val="11"/>
        <color theme="1"/>
        <rFont val="Aptos Narrow"/>
        <family val="2"/>
        <scheme val="minor"/>
      </rPr>
      <t>2</t>
    </r>
  </si>
  <si>
    <r>
      <t>Průměr D</t>
    </r>
    <r>
      <rPr>
        <b/>
        <vertAlign val="subscript"/>
        <sz val="11"/>
        <color theme="1"/>
        <rFont val="Aptos Narrow"/>
        <family val="2"/>
        <scheme val="minor"/>
      </rPr>
      <t>k</t>
    </r>
    <r>
      <rPr>
        <b/>
        <sz val="11"/>
        <color theme="1"/>
        <rFont val="Aptos Narrow"/>
        <family val="2"/>
        <scheme val="minor"/>
      </rPr>
      <t xml:space="preserve"> [m]</t>
    </r>
  </si>
  <si>
    <r>
      <t>Průměr čepu v uložení kola d</t>
    </r>
    <r>
      <rPr>
        <b/>
        <vertAlign val="subscript"/>
        <sz val="11"/>
        <color theme="1"/>
        <rFont val="Aptos Narrow"/>
        <family val="2"/>
        <scheme val="minor"/>
      </rPr>
      <t>č</t>
    </r>
    <r>
      <rPr>
        <b/>
        <sz val="11"/>
        <color theme="1"/>
        <rFont val="Aptos Narrow"/>
        <family val="2"/>
        <scheme val="minor"/>
      </rPr>
      <t xml:space="preserve">  ​[mm]</t>
    </r>
  </si>
  <si>
    <t>Koeficient minimální síly při přetržení</t>
  </si>
  <si>
    <t xml:space="preserve"> ​-</t>
  </si>
  <si>
    <t>Třída pevnosti drátů</t>
  </si>
  <si>
    <t>Úhel náklonu výtahu</t>
  </si>
  <si>
    <t>Hmotnost břemene</t>
  </si>
  <si>
    <t>Hmotnost plošiny</t>
  </si>
  <si>
    <t xml:space="preserve">1) </t>
  </si>
  <si>
    <t xml:space="preserve">tečná složka tíhy kabiny s břemenem </t>
  </si>
  <si>
    <t>Rameno valivého odporu ξ [m]</t>
  </si>
  <si>
    <t>m</t>
  </si>
  <si>
    <t>-</t>
  </si>
  <si>
    <t>Součinitel čepového tření μ ​[-]</t>
  </si>
  <si>
    <t xml:space="preserve">4) </t>
  </si>
  <si>
    <t xml:space="preserve">pohybový odpor </t>
  </si>
  <si>
    <t>Fr =</t>
  </si>
  <si>
    <t xml:space="preserve">5) </t>
  </si>
  <si>
    <t xml:space="preserve">Síla v laně v místě uchycení plošiny </t>
  </si>
  <si>
    <t>Účinost lanového systému</t>
  </si>
  <si>
    <t xml:space="preserve">Obvodová síla na bubnu </t>
  </si>
  <si>
    <t>η</t>
  </si>
  <si>
    <t>ξ</t>
  </si>
  <si>
    <t>μ</t>
  </si>
  <si>
    <t xml:space="preserve">normálová složka tíhy kabiny s břemenem </t>
  </si>
  <si>
    <t>7)</t>
  </si>
  <si>
    <t>Návrhový průměr lana</t>
  </si>
  <si>
    <t>d' =</t>
  </si>
  <si>
    <t>Výsledný průměr ocelového lana se posléze zaokrouhlí na nejbližší vyšší normalizovaný průměr.</t>
  </si>
  <si>
    <t>Lano má průměr:</t>
  </si>
  <si>
    <t>Průměr pojezdových kol plošiny</t>
  </si>
  <si>
    <t>Průměr čepu kol</t>
  </si>
  <si>
    <r>
      <t>K</t>
    </r>
    <r>
      <rPr>
        <vertAlign val="subscript"/>
        <sz val="11"/>
        <color theme="1"/>
        <rFont val="Calibri"/>
        <family val="2"/>
        <charset val="238"/>
      </rPr>
      <t>1</t>
    </r>
  </si>
  <si>
    <r>
      <t>R</t>
    </r>
    <r>
      <rPr>
        <vertAlign val="subscript"/>
        <sz val="11"/>
        <color theme="1"/>
        <rFont val="Calibri"/>
        <family val="2"/>
        <charset val="238"/>
      </rPr>
      <t>r</t>
    </r>
  </si>
  <si>
    <r>
      <t>m</t>
    </r>
    <r>
      <rPr>
        <vertAlign val="subscript"/>
        <sz val="11"/>
        <color theme="1"/>
        <rFont val="Calibri"/>
        <family val="2"/>
        <charset val="238"/>
      </rPr>
      <t>b</t>
    </r>
  </si>
  <si>
    <r>
      <t>m</t>
    </r>
    <r>
      <rPr>
        <vertAlign val="subscript"/>
        <sz val="11"/>
        <color theme="1"/>
        <rFont val="Calibri"/>
        <family val="2"/>
        <charset val="238"/>
      </rPr>
      <t>p</t>
    </r>
  </si>
  <si>
    <r>
      <t>D</t>
    </r>
    <r>
      <rPr>
        <vertAlign val="subscript"/>
        <sz val="11"/>
        <color theme="1"/>
        <rFont val="Calibri"/>
        <family val="2"/>
        <charset val="238"/>
      </rPr>
      <t>k</t>
    </r>
  </si>
  <si>
    <r>
      <t>d</t>
    </r>
    <r>
      <rPr>
        <vertAlign val="subscript"/>
        <sz val="11"/>
        <color theme="1"/>
        <rFont val="Calibri"/>
        <family val="2"/>
        <charset val="238"/>
      </rPr>
      <t>č</t>
    </r>
  </si>
  <si>
    <r>
      <t>k</t>
    </r>
    <r>
      <rPr>
        <vertAlign val="subscript"/>
        <sz val="11"/>
        <color theme="1"/>
        <rFont val="Calibri"/>
        <family val="2"/>
        <charset val="238"/>
      </rPr>
      <t>l</t>
    </r>
  </si>
  <si>
    <r>
      <t>F</t>
    </r>
    <r>
      <rPr>
        <vertAlign val="subscript"/>
        <sz val="11"/>
        <color theme="1"/>
        <rFont val="Calibri"/>
        <family val="2"/>
        <charset val="238"/>
      </rPr>
      <t>t</t>
    </r>
    <r>
      <rPr>
        <sz val="11"/>
        <color theme="1"/>
        <rFont val="Calibri"/>
        <family val="2"/>
        <charset val="238"/>
      </rPr>
      <t xml:space="preserve"> =</t>
    </r>
  </si>
  <si>
    <r>
      <t>F</t>
    </r>
    <r>
      <rPr>
        <vertAlign val="subscript"/>
        <sz val="11"/>
        <color theme="1"/>
        <rFont val="Calibri"/>
        <family val="2"/>
        <charset val="238"/>
      </rPr>
      <t>N</t>
    </r>
    <r>
      <rPr>
        <sz val="11"/>
        <color theme="1"/>
        <rFont val="Calibri"/>
        <family val="2"/>
        <charset val="238"/>
      </rPr>
      <t xml:space="preserve"> =</t>
    </r>
  </si>
  <si>
    <r>
      <t>F</t>
    </r>
    <r>
      <rPr>
        <vertAlign val="subscript"/>
        <sz val="11"/>
        <color theme="1"/>
        <rFont val="Calibri"/>
        <family val="2"/>
        <charset val="238"/>
      </rPr>
      <t>l</t>
    </r>
    <r>
      <rPr>
        <sz val="11"/>
        <color theme="1"/>
        <rFont val="Calibri"/>
        <family val="2"/>
        <charset val="238"/>
      </rPr>
      <t xml:space="preserve"> =</t>
    </r>
  </si>
  <si>
    <r>
      <t>F</t>
    </r>
    <r>
      <rPr>
        <vertAlign val="subscript"/>
        <sz val="11"/>
        <color theme="1"/>
        <rFont val="Calibri"/>
        <family val="2"/>
        <charset val="238"/>
      </rPr>
      <t>b</t>
    </r>
    <r>
      <rPr>
        <sz val="11"/>
        <color theme="1"/>
        <rFont val="Calibri"/>
        <family val="2"/>
        <charset val="238"/>
      </rPr>
      <t xml:space="preserve"> =</t>
    </r>
  </si>
  <si>
    <t>Rameno valivého odporu</t>
  </si>
  <si>
    <t>Součinitel čepového tření</t>
  </si>
  <si>
    <t>Hodnota bezpečnosti lana dle ČSN EN 12158-2</t>
  </si>
  <si>
    <t>G =</t>
  </si>
  <si>
    <t>tíha plošiny s nákladem</t>
  </si>
  <si>
    <t>Počet kladek v lanovém systému</t>
  </si>
  <si>
    <r>
      <t>n</t>
    </r>
    <r>
      <rPr>
        <vertAlign val="subscript"/>
        <sz val="11"/>
        <color theme="1"/>
        <rFont val="Aptos Narrow"/>
        <family val="2"/>
        <scheme val="minor"/>
      </rPr>
      <t>kl</t>
    </r>
  </si>
  <si>
    <t>Délka ocelového lana</t>
  </si>
  <si>
    <t>Průměr ocelového lana</t>
  </si>
  <si>
    <t>Minimální průměr bubnu</t>
  </si>
  <si>
    <t>D =</t>
  </si>
  <si>
    <t>Maximální počet vrstev navinutého lana</t>
  </si>
  <si>
    <t>Na základě této hodnoty volíme následující nižší hodnotu:</t>
  </si>
  <si>
    <t>Minimální šířka bubnu</t>
  </si>
  <si>
    <t>Střední průměr navinutí</t>
  </si>
  <si>
    <t>Průměr čela bubnu</t>
  </si>
  <si>
    <r>
      <t>η</t>
    </r>
    <r>
      <rPr>
        <vertAlign val="subscript"/>
        <sz val="11"/>
        <color theme="1"/>
        <rFont val="Aptos Narrow"/>
        <family val="2"/>
        <scheme val="minor"/>
      </rPr>
      <t>l</t>
    </r>
    <r>
      <rPr>
        <sz val="11"/>
        <color theme="1"/>
        <rFont val="Aptos Narrow"/>
        <family val="2"/>
        <charset val="238"/>
        <scheme val="minor"/>
      </rPr>
      <t xml:space="preserve"> =</t>
    </r>
  </si>
  <si>
    <t>žen</t>
  </si>
  <si>
    <t>MPa</t>
  </si>
  <si>
    <t>6)</t>
  </si>
  <si>
    <t>8)</t>
  </si>
  <si>
    <t>Legenda</t>
  </si>
  <si>
    <t>Hodnota ze zadání, kterou lze upravit</t>
  </si>
  <si>
    <t>Dílčí výsledek</t>
  </si>
  <si>
    <t>Hlavní výsledek</t>
  </si>
  <si>
    <t>Hodnota volitelná z dostupného seznamu</t>
  </si>
  <si>
    <t>Hodnota ze zadání, kterou nelze upravit</t>
  </si>
  <si>
    <t>Odpor vzduchu zanedbáváme z důvodu nízkých pojezdových rychlostí</t>
  </si>
  <si>
    <t>muže</t>
  </si>
  <si>
    <t>Přípustný hygienický limit je dle BOZP pro tlačné síly při manipulaci s  bezmotorovým prostředkem je pro:</t>
  </si>
  <si>
    <t>ženy</t>
  </si>
  <si>
    <t>Z této informace vyplývá, že pro bezpečné uvedení naloženého vozíku do pohybu je potřebná obsluha skládající se ze:</t>
  </si>
  <si>
    <t>mužů, nebo</t>
  </si>
  <si>
    <t>Dílčí výsledek s možností volby ze seznamu</t>
  </si>
  <si>
    <t>Výpočty</t>
  </si>
  <si>
    <t>Zdroj</t>
  </si>
  <si>
    <t>nejvýhodněji vychází kolo:</t>
  </si>
  <si>
    <t>pozn: Předpokladem je, že maximální síla v laně bude v místě náběhu na buben. Vlastní hmotnost lana se zanedbává.</t>
  </si>
  <si>
    <t xml:space="preserve">7) </t>
  </si>
  <si>
    <t>Účinnost jedné kladky</t>
  </si>
  <si>
    <t>Síla v laně v místě náběhu na buben</t>
  </si>
  <si>
    <t>ot/min</t>
  </si>
  <si>
    <t>Střední dopravní rychlost</t>
  </si>
  <si>
    <t>Kroutící moment na bubnu</t>
  </si>
  <si>
    <t>Nm</t>
  </si>
  <si>
    <r>
      <t>n</t>
    </r>
    <r>
      <rPr>
        <vertAlign val="subscript"/>
        <sz val="11"/>
        <color theme="1"/>
        <rFont val="Calibri"/>
        <family val="2"/>
        <charset val="238"/>
      </rPr>
      <t>v</t>
    </r>
    <r>
      <rPr>
        <vertAlign val="superscript"/>
        <sz val="11"/>
        <color theme="1"/>
        <rFont val="Calibri"/>
        <family val="2"/>
        <charset val="238"/>
      </rPr>
      <t xml:space="preserve">' </t>
    </r>
    <r>
      <rPr>
        <sz val="11"/>
        <color theme="1"/>
        <rFont val="Calibri"/>
        <family val="2"/>
        <charset val="238"/>
      </rPr>
      <t>=</t>
    </r>
  </si>
  <si>
    <r>
      <t>n</t>
    </r>
    <r>
      <rPr>
        <vertAlign val="subscript"/>
        <sz val="11"/>
        <color theme="1"/>
        <rFont val="Calibri"/>
        <family val="2"/>
        <charset val="238"/>
      </rPr>
      <t>v</t>
    </r>
    <r>
      <rPr>
        <vertAlign val="superscript"/>
        <sz val="11"/>
        <color theme="1"/>
        <rFont val="Calibri"/>
        <family val="2"/>
        <charset val="238"/>
      </rPr>
      <t xml:space="preserve"> </t>
    </r>
    <r>
      <rPr>
        <sz val="11"/>
        <color theme="1"/>
        <rFont val="Calibri"/>
        <family val="2"/>
        <charset val="238"/>
      </rPr>
      <t>=</t>
    </r>
  </si>
  <si>
    <r>
      <t>D</t>
    </r>
    <r>
      <rPr>
        <vertAlign val="subscript"/>
        <sz val="11"/>
        <color theme="1"/>
        <rFont val="Calibri"/>
        <family val="2"/>
        <charset val="238"/>
      </rPr>
      <t xml:space="preserve">s </t>
    </r>
  </si>
  <si>
    <r>
      <t>D</t>
    </r>
    <r>
      <rPr>
        <vertAlign val="subscript"/>
        <sz val="11"/>
        <color theme="1"/>
        <rFont val="Calibri"/>
        <family val="2"/>
        <charset val="238"/>
      </rPr>
      <t>n</t>
    </r>
  </si>
  <si>
    <r>
      <t>D</t>
    </r>
    <r>
      <rPr>
        <vertAlign val="subscript"/>
        <sz val="11"/>
        <color theme="1"/>
        <rFont val="Calibri"/>
        <family val="2"/>
        <charset val="238"/>
      </rPr>
      <t>č</t>
    </r>
    <r>
      <rPr>
        <sz val="11"/>
        <color theme="1"/>
        <rFont val="Calibri"/>
        <family val="2"/>
        <charset val="238"/>
      </rPr>
      <t xml:space="preserve"> =</t>
    </r>
  </si>
  <si>
    <r>
      <t>B</t>
    </r>
    <r>
      <rPr>
        <vertAlign val="subscript"/>
        <sz val="11"/>
        <color theme="1"/>
        <rFont val="Calibri"/>
        <family val="2"/>
        <charset val="238"/>
      </rPr>
      <t>min</t>
    </r>
    <r>
      <rPr>
        <sz val="11"/>
        <color theme="1"/>
        <rFont val="Calibri"/>
        <family val="2"/>
        <charset val="238"/>
      </rPr>
      <t xml:space="preserve"> =</t>
    </r>
  </si>
  <si>
    <t>Otáčky bubnu</t>
  </si>
  <si>
    <t>l =</t>
  </si>
  <si>
    <t>d =</t>
  </si>
  <si>
    <r>
      <t>v</t>
    </r>
    <r>
      <rPr>
        <vertAlign val="subscript"/>
        <sz val="11"/>
        <color theme="1"/>
        <rFont val="Calibri"/>
        <family val="2"/>
        <charset val="238"/>
      </rPr>
      <t>s</t>
    </r>
    <r>
      <rPr>
        <sz val="11"/>
        <color theme="1"/>
        <rFont val="Calibri"/>
        <family val="2"/>
        <charset val="238"/>
      </rPr>
      <t xml:space="preserve"> =</t>
    </r>
  </si>
  <si>
    <t>i =</t>
  </si>
  <si>
    <t>Převodový poměr převodovky</t>
  </si>
  <si>
    <t>Průměr bubnu vrátku</t>
  </si>
  <si>
    <t>Maximální průměr navinutí</t>
  </si>
  <si>
    <r>
      <t xml:space="preserve">Vypočtěte podle normy ČSN EN 12385-4 průměr ocelového lana, které je určeno jako tažný prvek pro šikmý stavební  výtah. Konstrukce lana odpovídá označení STANDARD – 6 x 19 FC s vláknitou duší. Jednotlivé dráty mají třídu pevnosti </t>
    </r>
    <r>
      <rPr>
        <i/>
        <sz val="11"/>
        <color theme="1"/>
        <rFont val="Aptos Narrow"/>
        <family val="2"/>
        <scheme val="minor"/>
      </rPr>
      <t>R</t>
    </r>
    <r>
      <rPr>
        <i/>
        <vertAlign val="subscript"/>
        <sz val="11"/>
        <color theme="1"/>
        <rFont val="Aptos Narrow"/>
        <family val="2"/>
        <scheme val="minor"/>
      </rPr>
      <t>r</t>
    </r>
    <r>
      <rPr>
        <i/>
        <sz val="11"/>
        <color theme="1"/>
        <rFont val="Aptos Narrow"/>
        <family val="2"/>
        <scheme val="minor"/>
      </rPr>
      <t>.</t>
    </r>
    <r>
      <rPr>
        <sz val="11"/>
        <color theme="1"/>
        <rFont val="Aptos Narrow"/>
        <family val="2"/>
        <charset val="238"/>
        <scheme val="minor"/>
      </rPr>
      <t xml:space="preserve"> Výtah svírá se zemí úhel α. Plošina výtahu dopravuje břemeno o hmotnosti m</t>
    </r>
    <r>
      <rPr>
        <vertAlign val="subscript"/>
        <sz val="11"/>
        <color theme="1"/>
        <rFont val="Aptos Narrow"/>
        <family val="2"/>
        <scheme val="minor"/>
      </rPr>
      <t>b</t>
    </r>
    <r>
      <rPr>
        <sz val="11"/>
        <color theme="1"/>
        <rFont val="Aptos Narrow"/>
        <family val="2"/>
        <scheme val="minor"/>
      </rPr>
      <t>. Samotná plošina má hmotnost m</t>
    </r>
    <r>
      <rPr>
        <vertAlign val="subscript"/>
        <sz val="11"/>
        <color theme="1"/>
        <rFont val="Aptos Narrow"/>
        <family val="2"/>
        <scheme val="minor"/>
      </rPr>
      <t>p</t>
    </r>
    <r>
      <rPr>
        <sz val="11"/>
        <color theme="1"/>
        <rFont val="Aptos Narrow"/>
        <family val="2"/>
        <charset val="238"/>
        <scheme val="minor"/>
      </rPr>
      <t xml:space="preserve">. Lano je na své dráze vedeno pomocí </t>
    </r>
    <r>
      <rPr>
        <i/>
        <sz val="11"/>
        <color theme="1"/>
        <rFont val="Aptos Narrow"/>
        <family val="2"/>
        <scheme val="minor"/>
      </rPr>
      <t>n</t>
    </r>
    <r>
      <rPr>
        <i/>
        <vertAlign val="subscript"/>
        <sz val="11"/>
        <color theme="1"/>
        <rFont val="Aptos Narrow"/>
        <family val="2"/>
        <scheme val="minor"/>
      </rPr>
      <t>kl</t>
    </r>
    <r>
      <rPr>
        <sz val="11"/>
        <color theme="1"/>
        <rFont val="Aptos Narrow"/>
        <family val="2"/>
        <charset val="238"/>
        <scheme val="minor"/>
      </rPr>
      <t xml:space="preserve"> kladek o účinnosti </t>
    </r>
    <r>
      <rPr>
        <i/>
        <sz val="11"/>
        <color theme="1"/>
        <rFont val="Aptos Narrow"/>
        <family val="2"/>
        <scheme val="minor"/>
      </rPr>
      <t>η</t>
    </r>
    <r>
      <rPr>
        <sz val="11"/>
        <color theme="1"/>
        <rFont val="Aptos Narrow"/>
        <family val="2"/>
        <charset val="238"/>
        <scheme val="minor"/>
      </rPr>
      <t>.</t>
    </r>
  </si>
  <si>
    <t xml:space="preserve">celková účinnost </t>
  </si>
  <si>
    <t>Účinnost převodovky</t>
  </si>
  <si>
    <r>
      <t>η</t>
    </r>
    <r>
      <rPr>
        <vertAlign val="subscript"/>
        <sz val="11"/>
        <color theme="1"/>
        <rFont val="Calibri"/>
        <family val="2"/>
        <charset val="238"/>
      </rPr>
      <t>p</t>
    </r>
    <r>
      <rPr>
        <sz val="11"/>
        <color theme="1"/>
        <rFont val="Calibri"/>
        <family val="2"/>
        <charset val="238"/>
      </rPr>
      <t xml:space="preserve"> =</t>
    </r>
  </si>
  <si>
    <r>
      <t>η</t>
    </r>
    <r>
      <rPr>
        <vertAlign val="subscript"/>
        <sz val="11"/>
        <color theme="1"/>
        <rFont val="Calibri"/>
        <family val="2"/>
        <charset val="238"/>
      </rPr>
      <t>b</t>
    </r>
    <r>
      <rPr>
        <sz val="11"/>
        <color theme="1"/>
        <rFont val="Calibri"/>
        <family val="2"/>
        <charset val="238"/>
      </rPr>
      <t xml:space="preserve"> =</t>
    </r>
  </si>
  <si>
    <t>Účinnost uložení bubnu</t>
  </si>
  <si>
    <r>
      <t>n</t>
    </r>
    <r>
      <rPr>
        <vertAlign val="subscript"/>
        <sz val="11"/>
        <color theme="1"/>
        <rFont val="Calibri"/>
        <family val="2"/>
        <charset val="238"/>
      </rPr>
      <t>b</t>
    </r>
    <r>
      <rPr>
        <vertAlign val="superscript"/>
        <sz val="11"/>
        <color theme="1"/>
        <rFont val="Calibri"/>
        <family val="2"/>
        <charset val="238"/>
      </rPr>
      <t xml:space="preserve"> </t>
    </r>
    <r>
      <rPr>
        <sz val="11"/>
        <color theme="1"/>
        <rFont val="Calibri"/>
        <family val="2"/>
        <charset val="238"/>
      </rPr>
      <t>=</t>
    </r>
  </si>
  <si>
    <t>Maximální kroutící moment na bubnu</t>
  </si>
  <si>
    <r>
      <t>Určete maximální kroutící moment M</t>
    </r>
    <r>
      <rPr>
        <vertAlign val="subscript"/>
        <sz val="11"/>
        <color theme="1"/>
        <rFont val="Calibri"/>
        <family val="2"/>
        <charset val="238"/>
      </rPr>
      <t>B</t>
    </r>
    <r>
      <rPr>
        <sz val="11"/>
        <color theme="1"/>
        <rFont val="Calibri"/>
        <family val="2"/>
        <charset val="238"/>
      </rPr>
      <t xml:space="preserve">, který může působit na bubnu vrátku šikmého stavebního výtahu. Dále spočítejte potřebný výkon elektromotoru </t>
    </r>
    <r>
      <rPr>
        <i/>
        <sz val="11"/>
        <color theme="1"/>
        <rFont val="Calibri"/>
        <family val="2"/>
        <charset val="238"/>
      </rPr>
      <t>P</t>
    </r>
    <r>
      <rPr>
        <i/>
        <vertAlign val="subscript"/>
        <sz val="11"/>
        <color theme="1"/>
        <rFont val="Calibri"/>
        <family val="2"/>
        <charset val="238"/>
      </rPr>
      <t>M</t>
    </r>
    <r>
      <rPr>
        <sz val="11"/>
        <color theme="1"/>
        <rFont val="Calibri"/>
        <family val="2"/>
        <charset val="238"/>
      </rPr>
      <t>, jeho otáčky</t>
    </r>
    <r>
      <rPr>
        <i/>
        <sz val="11"/>
        <color theme="1"/>
        <rFont val="Calibri"/>
        <family val="2"/>
        <charset val="238"/>
      </rPr>
      <t xml:space="preserve"> n</t>
    </r>
    <r>
      <rPr>
        <i/>
        <vertAlign val="subscript"/>
        <sz val="11"/>
        <color theme="1"/>
        <rFont val="Calibri"/>
        <family val="2"/>
        <charset val="238"/>
      </rPr>
      <t>M</t>
    </r>
    <r>
      <rPr>
        <sz val="11"/>
        <color theme="1"/>
        <rFont val="Calibri"/>
        <family val="2"/>
        <charset val="238"/>
      </rPr>
      <t xml:space="preserve"> a moment na hřídeli elektromotoru</t>
    </r>
    <r>
      <rPr>
        <i/>
        <sz val="11"/>
        <color theme="1"/>
        <rFont val="Calibri"/>
        <family val="2"/>
        <charset val="238"/>
      </rPr>
      <t xml:space="preserve"> M</t>
    </r>
    <r>
      <rPr>
        <i/>
        <vertAlign val="subscript"/>
        <sz val="11"/>
        <color theme="1"/>
        <rFont val="Calibri"/>
        <family val="2"/>
        <charset val="238"/>
      </rPr>
      <t>M.</t>
    </r>
    <r>
      <rPr>
        <sz val="11"/>
        <color theme="1"/>
        <rFont val="Calibri"/>
        <family val="2"/>
        <charset val="238"/>
      </rPr>
      <t xml:space="preserve"> Vypočtěte maximální dopravní rychlost </t>
    </r>
    <r>
      <rPr>
        <i/>
        <sz val="11"/>
        <color theme="1"/>
        <rFont val="Calibri"/>
        <family val="2"/>
        <charset val="238"/>
      </rPr>
      <t>v</t>
    </r>
    <r>
      <rPr>
        <i/>
        <vertAlign val="subscript"/>
        <sz val="11"/>
        <color theme="1"/>
        <rFont val="Calibri"/>
        <family val="2"/>
        <charset val="238"/>
      </rPr>
      <t>max</t>
    </r>
    <r>
      <rPr>
        <sz val="11"/>
        <color theme="1"/>
        <rFont val="Calibri"/>
        <family val="2"/>
        <charset val="238"/>
      </rPr>
      <t xml:space="preserve"> při pracovních otáčkách bubnu </t>
    </r>
    <r>
      <rPr>
        <i/>
        <sz val="11"/>
        <color theme="1"/>
        <rFont val="Calibri"/>
        <family val="2"/>
        <charset val="238"/>
      </rPr>
      <t>n</t>
    </r>
    <r>
      <rPr>
        <i/>
        <vertAlign val="subscript"/>
        <sz val="11"/>
        <color theme="1"/>
        <rFont val="Calibri"/>
        <family val="2"/>
        <charset val="238"/>
      </rPr>
      <t>b</t>
    </r>
    <r>
      <rPr>
        <sz val="11"/>
        <color theme="1"/>
        <rFont val="Calibri"/>
        <family val="2"/>
        <charset val="238"/>
      </rPr>
      <t xml:space="preserve">. K dispozici máme převodovku s převodovým poměrem </t>
    </r>
    <r>
      <rPr>
        <i/>
        <sz val="11"/>
        <color theme="1"/>
        <rFont val="Calibri"/>
        <family val="2"/>
        <charset val="238"/>
      </rPr>
      <t xml:space="preserve">i </t>
    </r>
    <r>
      <rPr>
        <sz val="11"/>
        <color theme="1"/>
        <rFont val="Calibri"/>
        <family val="2"/>
        <charset val="238"/>
      </rPr>
      <t xml:space="preserve">a účinností </t>
    </r>
    <r>
      <rPr>
        <i/>
        <sz val="11"/>
        <color theme="1"/>
        <rFont val="Calibri"/>
        <family val="2"/>
        <charset val="238"/>
      </rPr>
      <t>η</t>
    </r>
    <r>
      <rPr>
        <i/>
        <vertAlign val="subscript"/>
        <sz val="11"/>
        <color theme="1"/>
        <rFont val="Calibri"/>
        <family val="2"/>
        <charset val="238"/>
      </rPr>
      <t>p</t>
    </r>
    <r>
      <rPr>
        <sz val="11"/>
        <color theme="1"/>
        <rFont val="Calibri"/>
        <family val="2"/>
        <charset val="238"/>
      </rPr>
      <t xml:space="preserve">. Uložení samotného bubnu má účinnost </t>
    </r>
    <r>
      <rPr>
        <i/>
        <sz val="11"/>
        <color theme="1"/>
        <rFont val="Calibri"/>
        <family val="2"/>
        <charset val="238"/>
      </rPr>
      <t>η</t>
    </r>
    <r>
      <rPr>
        <i/>
        <vertAlign val="subscript"/>
        <sz val="11"/>
        <color theme="1"/>
        <rFont val="Calibri"/>
        <family val="2"/>
        <charset val="238"/>
      </rPr>
      <t>b</t>
    </r>
    <r>
      <rPr>
        <sz val="11"/>
        <color theme="1"/>
        <rFont val="Calibri"/>
        <family val="2"/>
        <charset val="238"/>
      </rPr>
      <t>.  V místě náběhu ocelového lana o průměru</t>
    </r>
    <r>
      <rPr>
        <i/>
        <sz val="11"/>
        <color theme="1"/>
        <rFont val="Calibri"/>
        <family val="2"/>
        <charset val="238"/>
      </rPr>
      <t xml:space="preserve"> d</t>
    </r>
    <r>
      <rPr>
        <sz val="11"/>
        <color theme="1"/>
        <rFont val="Calibri"/>
        <family val="2"/>
        <charset val="238"/>
      </rPr>
      <t xml:space="preserve"> na obvod bubnu působí síla </t>
    </r>
    <r>
      <rPr>
        <i/>
        <sz val="11"/>
        <color theme="1"/>
        <rFont val="Calibri"/>
        <family val="2"/>
        <charset val="238"/>
      </rPr>
      <t>F</t>
    </r>
    <r>
      <rPr>
        <i/>
        <vertAlign val="subscript"/>
        <sz val="11"/>
        <color theme="1"/>
        <rFont val="Calibri"/>
        <family val="2"/>
        <charset val="238"/>
      </rPr>
      <t>B</t>
    </r>
    <r>
      <rPr>
        <sz val="11"/>
        <color theme="1"/>
        <rFont val="Calibri"/>
        <family val="2"/>
        <charset val="238"/>
      </rPr>
      <t xml:space="preserve">. Lano může být na buben navinuto maximálně v </t>
    </r>
    <r>
      <rPr>
        <i/>
        <sz val="11"/>
        <color theme="1"/>
        <rFont val="Calibri"/>
        <family val="2"/>
        <charset val="238"/>
      </rPr>
      <t>n</t>
    </r>
    <r>
      <rPr>
        <i/>
        <vertAlign val="subscript"/>
        <sz val="11"/>
        <color theme="1"/>
        <rFont val="Calibri"/>
        <family val="2"/>
        <charset val="238"/>
      </rPr>
      <t>v</t>
    </r>
    <r>
      <rPr>
        <sz val="11"/>
        <color theme="1"/>
        <rFont val="Calibri"/>
        <family val="2"/>
        <charset val="238"/>
      </rPr>
      <t xml:space="preserve"> vrstvách. Buben má průměr </t>
    </r>
    <r>
      <rPr>
        <i/>
        <sz val="11"/>
        <color theme="1"/>
        <rFont val="Calibri"/>
        <family val="2"/>
        <charset val="238"/>
      </rPr>
      <t>D</t>
    </r>
    <r>
      <rPr>
        <sz val="11"/>
        <color theme="1"/>
        <rFont val="Calibri"/>
        <family val="2"/>
        <charset val="238"/>
      </rPr>
      <t>.</t>
    </r>
  </si>
  <si>
    <t>Maximální dopravní rychlost</t>
  </si>
  <si>
    <r>
      <t>v</t>
    </r>
    <r>
      <rPr>
        <vertAlign val="subscript"/>
        <sz val="11"/>
        <color theme="1"/>
        <rFont val="Aptos Narrow"/>
        <family val="2"/>
        <scheme val="minor"/>
      </rPr>
      <t>max</t>
    </r>
    <r>
      <rPr>
        <sz val="11"/>
        <color theme="1"/>
        <rFont val="Aptos Narrow"/>
        <family val="2"/>
        <charset val="238"/>
        <scheme val="minor"/>
      </rPr>
      <t>=</t>
    </r>
  </si>
  <si>
    <r>
      <t>n</t>
    </r>
    <r>
      <rPr>
        <b/>
        <vertAlign val="subscript"/>
        <sz val="11"/>
        <color theme="1"/>
        <rFont val="Calibri"/>
        <family val="2"/>
        <charset val="238"/>
      </rPr>
      <t>M</t>
    </r>
    <r>
      <rPr>
        <b/>
        <sz val="11"/>
        <color theme="1"/>
        <rFont val="Calibri"/>
        <family val="2"/>
        <charset val="238"/>
      </rPr>
      <t xml:space="preserve"> =</t>
    </r>
  </si>
  <si>
    <r>
      <t>M</t>
    </r>
    <r>
      <rPr>
        <b/>
        <vertAlign val="subscript"/>
        <sz val="11"/>
        <color theme="1"/>
        <rFont val="Calibri"/>
        <family val="2"/>
        <charset val="238"/>
      </rPr>
      <t>b</t>
    </r>
    <r>
      <rPr>
        <b/>
        <sz val="11"/>
        <color theme="1"/>
        <rFont val="Calibri"/>
        <family val="2"/>
        <charset val="238"/>
      </rPr>
      <t xml:space="preserve"> =</t>
    </r>
  </si>
  <si>
    <t>Moment na hřídeli elektromotoru</t>
  </si>
  <si>
    <r>
      <t>M</t>
    </r>
    <r>
      <rPr>
        <vertAlign val="subscript"/>
        <sz val="11"/>
        <color theme="1"/>
        <rFont val="Calibri"/>
        <family val="2"/>
        <charset val="238"/>
      </rPr>
      <t>M</t>
    </r>
    <r>
      <rPr>
        <sz val="11"/>
        <color theme="1"/>
        <rFont val="Calibri"/>
        <family val="2"/>
        <charset val="238"/>
      </rPr>
      <t xml:space="preserve"> =</t>
    </r>
  </si>
  <si>
    <r>
      <t>η</t>
    </r>
    <r>
      <rPr>
        <vertAlign val="subscript"/>
        <sz val="11"/>
        <color theme="1"/>
        <rFont val="Aptos Narrow"/>
        <family val="2"/>
        <scheme val="minor"/>
      </rPr>
      <t>c</t>
    </r>
    <r>
      <rPr>
        <sz val="11"/>
        <color theme="1"/>
        <rFont val="Aptos Narrow"/>
        <family val="2"/>
        <charset val="238"/>
        <scheme val="minor"/>
      </rPr>
      <t xml:space="preserve"> =</t>
    </r>
  </si>
  <si>
    <t>Otáčky elektromotoru</t>
  </si>
  <si>
    <t>Potřebný výkon elektromotoru</t>
  </si>
  <si>
    <r>
      <t>P</t>
    </r>
    <r>
      <rPr>
        <vertAlign val="subscript"/>
        <sz val="11"/>
        <color theme="1"/>
        <rFont val="Calibri"/>
        <family val="2"/>
        <charset val="238"/>
      </rPr>
      <t xml:space="preserve">M </t>
    </r>
    <r>
      <rPr>
        <sz val="11"/>
        <color theme="1"/>
        <rFont val="Calibri"/>
        <family val="2"/>
        <charset val="238"/>
      </rPr>
      <t xml:space="preserve">= </t>
    </r>
  </si>
  <si>
    <t>kW</t>
  </si>
  <si>
    <r>
      <t>n</t>
    </r>
    <r>
      <rPr>
        <b/>
        <vertAlign val="subscript"/>
        <sz val="11"/>
        <color theme="1"/>
        <rFont val="Calibri"/>
        <family val="2"/>
        <charset val="238"/>
      </rPr>
      <t>B</t>
    </r>
    <r>
      <rPr>
        <b/>
        <sz val="11"/>
        <color theme="1"/>
        <rFont val="Calibri"/>
        <family val="2"/>
        <charset val="238"/>
      </rPr>
      <t xml:space="preserve"> = </t>
    </r>
  </si>
  <si>
    <r>
      <t>F</t>
    </r>
    <r>
      <rPr>
        <vertAlign val="subscript"/>
        <sz val="11"/>
        <color theme="1"/>
        <rFont val="Aptos Narrow"/>
        <family val="2"/>
        <scheme val="minor"/>
      </rPr>
      <t>m</t>
    </r>
    <r>
      <rPr>
        <sz val="11"/>
        <color theme="1"/>
        <rFont val="Aptos Narrow"/>
        <family val="2"/>
        <scheme val="minor"/>
      </rPr>
      <t xml:space="preserve"> =</t>
    </r>
  </si>
  <si>
    <r>
      <t xml:space="preserve">Vaším úkolem je nalézt nejvhodnější kolo ze zadané tabulky porovnáním jejich redukovaných součinitelů valivého odporu </t>
    </r>
    <r>
      <rPr>
        <i/>
        <sz val="11"/>
        <color theme="1"/>
        <rFont val="Aptos Narrow"/>
        <family val="2"/>
        <scheme val="minor"/>
      </rPr>
      <t xml:space="preserve">w. </t>
    </r>
    <r>
      <rPr>
        <sz val="11"/>
        <color theme="1"/>
        <rFont val="Aptos Narrow"/>
        <family val="2"/>
        <scheme val="minor"/>
      </rPr>
      <t xml:space="preserve">Následně vypočtěte manipulační sílu </t>
    </r>
    <r>
      <rPr>
        <i/>
        <sz val="11"/>
        <color theme="1"/>
        <rFont val="Aptos Narrow"/>
        <family val="2"/>
        <scheme val="minor"/>
      </rPr>
      <t>F</t>
    </r>
    <r>
      <rPr>
        <i/>
        <vertAlign val="subscript"/>
        <sz val="11"/>
        <color theme="1"/>
        <rFont val="Aptos Narrow"/>
        <family val="2"/>
        <scheme val="minor"/>
      </rPr>
      <t>M</t>
    </r>
    <r>
      <rPr>
        <sz val="11"/>
        <color theme="1"/>
        <rFont val="Aptos Narrow"/>
        <family val="2"/>
        <scheme val="minor"/>
      </rPr>
      <t>, kterou musí vyvinout obsluha při rozjezdu ručně poháněného paletového vozíku s těmito koly a určete, kolik osob je dle BOZP potřeba pro  uvedení vozíku do pohybu. Rozjezd vozíku je uskutečňován na betonové podlaze, která je nakloněna pod úhlem</t>
    </r>
    <r>
      <rPr>
        <i/>
        <sz val="11"/>
        <color theme="1"/>
        <rFont val="Aptos Narrow"/>
        <family val="2"/>
        <scheme val="minor"/>
      </rPr>
      <t xml:space="preserve"> α</t>
    </r>
    <r>
      <rPr>
        <sz val="11"/>
        <color theme="1"/>
        <rFont val="Aptos Narrow"/>
        <family val="2"/>
        <scheme val="minor"/>
      </rPr>
      <t xml:space="preserve">. Na vozíku je břemeno  o hmotnosti </t>
    </r>
    <r>
      <rPr>
        <i/>
        <sz val="11"/>
        <color theme="1"/>
        <rFont val="Aptos Narrow"/>
        <family val="2"/>
        <scheme val="minor"/>
      </rPr>
      <t>m</t>
    </r>
    <r>
      <rPr>
        <i/>
        <vertAlign val="subscript"/>
        <sz val="11"/>
        <color theme="1"/>
        <rFont val="Aptos Narrow"/>
        <family val="2"/>
        <scheme val="minor"/>
      </rPr>
      <t>b</t>
    </r>
    <r>
      <rPr>
        <sz val="11"/>
        <color theme="1"/>
        <rFont val="Aptos Narrow"/>
        <family val="2"/>
        <scheme val="minor"/>
      </rPr>
      <t xml:space="preserve">. Hmotnost vozíku je </t>
    </r>
    <r>
      <rPr>
        <i/>
        <sz val="11"/>
        <color theme="1"/>
        <rFont val="Aptos Narrow"/>
        <family val="2"/>
        <scheme val="minor"/>
      </rPr>
      <t>m</t>
    </r>
    <r>
      <rPr>
        <i/>
        <vertAlign val="subscript"/>
        <sz val="11"/>
        <color theme="1"/>
        <rFont val="Aptos Narrow"/>
        <family val="2"/>
        <scheme val="minor"/>
      </rPr>
      <t>v</t>
    </r>
    <r>
      <rPr>
        <sz val="11"/>
        <color theme="1"/>
        <rFont val="Aptos Narrow"/>
        <family val="2"/>
        <scheme val="minor"/>
      </rPr>
      <t xml:space="preserve"> a bude se rozjíždět se zrychlením </t>
    </r>
    <r>
      <rPr>
        <i/>
        <sz val="11"/>
        <color theme="1"/>
        <rFont val="Aptos Narrow"/>
        <family val="2"/>
        <scheme val="minor"/>
      </rPr>
      <t>a</t>
    </r>
    <r>
      <rPr>
        <sz val="11"/>
        <color theme="1"/>
        <rFont val="Aptos Narrow"/>
        <family val="2"/>
        <scheme val="minor"/>
      </rPr>
      <t xml:space="preserve">. Všechna kola jsou uložena na čepu o průměru </t>
    </r>
    <r>
      <rPr>
        <i/>
        <sz val="11"/>
        <color theme="1"/>
        <rFont val="Aptos Narrow"/>
        <family val="2"/>
        <scheme val="minor"/>
      </rPr>
      <t>d</t>
    </r>
    <r>
      <rPr>
        <i/>
        <vertAlign val="subscript"/>
        <sz val="11"/>
        <color theme="1"/>
        <rFont val="Aptos Narrow"/>
        <family val="2"/>
        <scheme val="minor"/>
      </rPr>
      <t>č.</t>
    </r>
  </si>
  <si>
    <r>
      <t xml:space="preserve">Proveďte návrh geometrie bubnu šikmého stavebního výtahu. Určete v kolika vrstvách se bude na buben navíjet lano o průměru </t>
    </r>
    <r>
      <rPr>
        <i/>
        <sz val="11"/>
        <color theme="1"/>
        <rFont val="Calibri"/>
        <family val="2"/>
        <charset val="238"/>
      </rPr>
      <t>d</t>
    </r>
    <r>
      <rPr>
        <sz val="11"/>
        <color theme="1"/>
        <rFont val="Calibri"/>
        <family val="2"/>
        <charset val="238"/>
      </rPr>
      <t xml:space="preserve"> a délce</t>
    </r>
    <r>
      <rPr>
        <i/>
        <sz val="11"/>
        <color theme="1"/>
        <rFont val="Calibri"/>
        <family val="2"/>
        <charset val="238"/>
      </rPr>
      <t xml:space="preserve"> l</t>
    </r>
    <r>
      <rPr>
        <sz val="11"/>
        <color theme="1"/>
        <rFont val="Calibri"/>
        <family val="2"/>
        <charset val="238"/>
      </rPr>
      <t xml:space="preserve">.  V ocelovém laně v místě náběhu na buben působí tažná síla </t>
    </r>
    <r>
      <rPr>
        <i/>
        <sz val="11"/>
        <color theme="1"/>
        <rFont val="Calibri"/>
        <family val="2"/>
        <charset val="238"/>
      </rPr>
      <t>F</t>
    </r>
    <r>
      <rPr>
        <i/>
        <vertAlign val="subscript"/>
        <sz val="11"/>
        <color theme="1"/>
        <rFont val="Calibri"/>
        <family val="2"/>
        <charset val="238"/>
      </rPr>
      <t>b</t>
    </r>
    <r>
      <rPr>
        <sz val="11"/>
        <color theme="1"/>
        <rFont val="Calibri"/>
        <family val="2"/>
        <charset val="238"/>
      </rPr>
      <t>.</t>
    </r>
    <r>
      <rPr>
        <i/>
        <sz val="11"/>
        <color theme="1"/>
        <rFont val="Calibri"/>
        <family val="2"/>
        <charset val="238"/>
      </rPr>
      <t xml:space="preserve"> </t>
    </r>
    <r>
      <rPr>
        <sz val="11"/>
        <color theme="1"/>
        <rFont val="Calibri"/>
        <family val="2"/>
        <charset val="238"/>
      </rPr>
      <t xml:space="preserve">Jaké budou otáčky bubnu </t>
    </r>
    <r>
      <rPr>
        <i/>
        <sz val="11"/>
        <color theme="1"/>
        <rFont val="Calibri"/>
        <family val="2"/>
        <charset val="238"/>
      </rPr>
      <t>n</t>
    </r>
    <r>
      <rPr>
        <i/>
        <vertAlign val="subscript"/>
        <sz val="11"/>
        <color theme="1"/>
        <rFont val="Calibri"/>
        <family val="2"/>
        <charset val="238"/>
      </rPr>
      <t>B</t>
    </r>
    <r>
      <rPr>
        <sz val="11"/>
        <color theme="1"/>
        <rFont val="Calibri"/>
        <family val="2"/>
        <charset val="238"/>
      </rPr>
      <t xml:space="preserve"> pro zadanou </t>
    </r>
    <r>
      <rPr>
        <i/>
        <sz val="11"/>
        <color theme="1"/>
        <rFont val="Calibri"/>
        <family val="2"/>
        <charset val="238"/>
      </rPr>
      <t>s</t>
    </r>
    <r>
      <rPr>
        <sz val="11"/>
        <color theme="1"/>
        <rFont val="Calibri"/>
        <family val="2"/>
        <charset val="238"/>
      </rPr>
      <t xml:space="preserve">třední dopravní rychlost výtahové plošiny </t>
    </r>
    <r>
      <rPr>
        <i/>
        <sz val="11"/>
        <color theme="1"/>
        <rFont val="Calibri"/>
        <family val="2"/>
        <charset val="238"/>
      </rPr>
      <t>v</t>
    </r>
    <r>
      <rPr>
        <i/>
        <vertAlign val="subscript"/>
        <sz val="11"/>
        <color theme="1"/>
        <rFont val="Calibri"/>
        <family val="2"/>
        <charset val="238"/>
      </rPr>
      <t>s</t>
    </r>
    <r>
      <rPr>
        <i/>
        <sz val="11"/>
        <color theme="1"/>
        <rFont val="Calibri"/>
        <family val="2"/>
        <charset val="238"/>
      </rPr>
      <t xml:space="preserve">? </t>
    </r>
    <r>
      <rPr>
        <sz val="11"/>
        <color theme="1"/>
        <rFont val="Calibri"/>
        <family val="2"/>
        <charset val="238"/>
      </rPr>
      <t xml:space="preserve">Jaký bude maximální kroutící moment </t>
    </r>
    <r>
      <rPr>
        <i/>
        <sz val="11"/>
        <color theme="1"/>
        <rFont val="Calibri"/>
        <family val="2"/>
        <charset val="238"/>
      </rPr>
      <t>M</t>
    </r>
    <r>
      <rPr>
        <i/>
        <vertAlign val="subscript"/>
        <sz val="11"/>
        <color theme="1"/>
        <rFont val="Calibri"/>
        <family val="2"/>
        <charset val="238"/>
      </rPr>
      <t>b</t>
    </r>
    <r>
      <rPr>
        <sz val="11"/>
        <color theme="1"/>
        <rFont val="Calibri"/>
        <family val="2"/>
        <charset val="238"/>
      </rPr>
      <t>, který bude za těchto podmínek na buben působit?</t>
    </r>
  </si>
  <si>
    <t>Manipulační síla pro pohon vozíku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</si>
</sst>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3" x14ac:knownFonts="1">
    <font>
      <sz val="11"/>
      <color theme="1"/>
      <name val="Aptos Narrow"/>
      <family val="2"/>
      <charset val="238"/>
      <scheme val="minor"/>
    </font>
    <font>
      <b/>
      <sz val="11"/>
      <color theme="1"/>
      <name val="Aptos Narrow"/>
      <family val="2"/>
      <scheme val="minor"/>
    </font>
    <font>
      <u/>
      <sz val="11"/>
      <color theme="10"/>
      <name val="Aptos Narrow"/>
      <family val="2"/>
      <charset val="238"/>
      <scheme val="minor"/>
    </font>
    <font>
      <vertAlign val="subscript"/>
      <sz val="11"/>
      <color theme="1"/>
      <name val="Aptos Narrow"/>
      <family val="2"/>
      <scheme val="minor"/>
    </font>
    <font>
      <sz val="11"/>
      <color theme="1"/>
      <name val="Aptos Narrow"/>
      <family val="2"/>
      <scheme val="minor"/>
    </font>
    <font>
      <b/>
      <sz val="12"/>
      <color theme="1"/>
      <name val="Aptos Narrow"/>
      <family val="2"/>
      <scheme val="minor"/>
    </font>
    <font>
      <i/>
      <sz val="11"/>
      <color theme="1"/>
      <name val="Aptos Narrow"/>
      <family val="2"/>
      <scheme val="minor"/>
    </font>
    <font>
      <vertAlign val="superscript"/>
      <sz val="11"/>
      <color theme="1"/>
      <name val="Aptos Narrow"/>
      <family val="2"/>
      <scheme val="minor"/>
    </font>
    <font>
      <b/>
      <vertAlign val="subscript"/>
      <sz val="11"/>
      <color theme="1"/>
      <name val="Aptos Narrow"/>
      <family val="2"/>
      <scheme val="minor"/>
    </font>
    <font>
      <sz val="12"/>
      <color theme="1"/>
      <name val="Times New Roman"/>
      <family val="1"/>
      <charset val="238"/>
    </font>
    <font>
      <sz val="11"/>
      <color theme="1"/>
      <name val="Calibri"/>
      <family val="2"/>
      <charset val="238"/>
    </font>
    <font>
      <i/>
      <vertAlign val="subscript"/>
      <sz val="11"/>
      <color theme="1"/>
      <name val="Aptos Narrow"/>
      <family val="2"/>
      <scheme val="minor"/>
    </font>
    <font>
      <sz val="11"/>
      <color rgb="FF09161F"/>
      <name val="Aptos Narrow"/>
      <family val="2"/>
      <scheme val="minor"/>
    </font>
    <font>
      <vertAlign val="subscript"/>
      <sz val="11"/>
      <color theme="1"/>
      <name val="Calibri"/>
      <family val="2"/>
      <charset val="238"/>
    </font>
    <font>
      <b/>
      <sz val="16"/>
      <color theme="1"/>
      <name val="Aptos Narrow"/>
      <family val="2"/>
      <scheme val="minor"/>
    </font>
    <font>
      <sz val="16"/>
      <color theme="1"/>
      <name val="Aptos Narrow"/>
      <family val="2"/>
      <scheme val="minor"/>
    </font>
    <font>
      <b/>
      <sz val="20"/>
      <color theme="1"/>
      <name val="Aptos Narrow"/>
      <family val="2"/>
      <scheme val="minor"/>
    </font>
    <font>
      <b/>
      <u/>
      <sz val="11"/>
      <color theme="10"/>
      <name val="Aptos Narrow"/>
      <family val="2"/>
      <scheme val="minor"/>
    </font>
    <font>
      <i/>
      <sz val="11"/>
      <color theme="1"/>
      <name val="Calibri"/>
      <family val="2"/>
      <charset val="238"/>
    </font>
    <font>
      <i/>
      <vertAlign val="subscript"/>
      <sz val="11"/>
      <color theme="1"/>
      <name val="Calibri"/>
      <family val="2"/>
      <charset val="238"/>
    </font>
    <font>
      <b/>
      <sz val="11"/>
      <color theme="1"/>
      <name val="Calibri"/>
      <family val="2"/>
      <charset val="238"/>
    </font>
    <font>
      <vertAlign val="superscript"/>
      <sz val="11"/>
      <color theme="1"/>
      <name val="Calibri"/>
      <family val="2"/>
      <charset val="238"/>
    </font>
    <font>
      <b/>
      <vertAlign val="subscript"/>
      <sz val="11"/>
      <color theme="1"/>
      <name val="Calibri"/>
      <family val="2"/>
      <charset val="238"/>
    </font>
  </fonts>
  <fills count="8">
    <fill>
      <patternFill patternType="none"/>
    </fill>
    <fill>
      <patternFill patternType="gray125"/>
    </fill>
    <fill>
      <patternFill patternType="solid">
        <fgColor theme="9"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8"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83">
    <xf numFmtId="0" fontId="0" fillId="0" borderId="0" xfId="0"/>
    <xf numFmtId="0" fontId="1" fillId="0" borderId="0" xfId="0" applyFont="1"/>
    <xf numFmtId="0" fontId="0" fillId="0" borderId="0" xfId="0" applyAlignment="1">
      <alignment wrapText="1"/>
    </xf>
    <xf numFmtId="0" fontId="5" fillId="0" borderId="0" xfId="0" applyFont="1"/>
    <xf numFmtId="0" fontId="7" fillId="0" borderId="0" xfId="0" applyFont="1"/>
    <xf numFmtId="0" fontId="5" fillId="0" borderId="0" xfId="0" applyFont="1" applyAlignment="1">
      <alignment vertical="top"/>
    </xf>
    <xf numFmtId="0" fontId="0" fillId="0" borderId="0" xfId="0" applyAlignment="1">
      <alignment horizontal="right"/>
    </xf>
    <xf numFmtId="0" fontId="10" fillId="0" borderId="0" xfId="0" applyFont="1"/>
    <xf numFmtId="0" fontId="9" fillId="0" borderId="0" xfId="0" applyFont="1"/>
    <xf numFmtId="0" fontId="4" fillId="0" borderId="0" xfId="0" applyFont="1"/>
    <xf numFmtId="0" fontId="4" fillId="0" borderId="0" xfId="0" applyFont="1" applyAlignment="1">
      <alignment horizontal="left" vertical="top"/>
    </xf>
    <xf numFmtId="0" fontId="1" fillId="0" borderId="2" xfId="0" applyFont="1" applyBorder="1" applyAlignment="1">
      <alignment horizontal="center" vertical="center" wrapText="1"/>
    </xf>
    <xf numFmtId="0" fontId="4" fillId="0" borderId="0" xfId="0" applyFont="1" applyAlignment="1">
      <alignment vertical="top" wrapText="1"/>
    </xf>
    <xf numFmtId="0" fontId="1" fillId="0" borderId="2" xfId="0" applyFont="1" applyBorder="1" applyAlignment="1">
      <alignment vertical="center" wrapText="1"/>
    </xf>
    <xf numFmtId="0" fontId="1" fillId="0" borderId="0" xfId="0" applyFont="1" applyAlignment="1">
      <alignment vertical="center" wrapText="1"/>
    </xf>
    <xf numFmtId="164" fontId="4" fillId="0" borderId="0" xfId="0" applyNumberFormat="1" applyFont="1"/>
    <xf numFmtId="0" fontId="4" fillId="0" borderId="4" xfId="0" applyFont="1" applyBorder="1" applyAlignment="1">
      <alignment horizontal="right"/>
    </xf>
    <xf numFmtId="0" fontId="4" fillId="0" borderId="0" xfId="0" applyFont="1" applyAlignment="1">
      <alignment horizontal="right"/>
    </xf>
    <xf numFmtId="0" fontId="4" fillId="0" borderId="0" xfId="0" applyFont="1" applyAlignment="1">
      <alignment wrapText="1"/>
    </xf>
    <xf numFmtId="0" fontId="1" fillId="0" borderId="0" xfId="0" applyFont="1" applyAlignment="1">
      <alignment wrapText="1"/>
    </xf>
    <xf numFmtId="0" fontId="4" fillId="2" borderId="1" xfId="0" applyFont="1" applyFill="1" applyBorder="1"/>
    <xf numFmtId="165" fontId="4" fillId="2" borderId="1" xfId="0" applyNumberFormat="1" applyFont="1" applyFill="1" applyBorder="1"/>
    <xf numFmtId="2" fontId="4" fillId="2" borderId="1" xfId="0" applyNumberFormat="1" applyFont="1" applyFill="1" applyBorder="1"/>
    <xf numFmtId="0" fontId="4" fillId="0" borderId="0" xfId="0" applyFont="1" applyAlignment="1">
      <alignment horizontal="center"/>
    </xf>
    <xf numFmtId="165" fontId="1" fillId="3" borderId="2" xfId="0" applyNumberFormat="1" applyFont="1" applyFill="1" applyBorder="1"/>
    <xf numFmtId="0" fontId="1" fillId="3" borderId="2" xfId="0" applyFont="1" applyFill="1" applyBorder="1" applyAlignment="1">
      <alignment horizontal="center"/>
    </xf>
    <xf numFmtId="164" fontId="4" fillId="0" borderId="2" xfId="0" applyNumberFormat="1" applyFont="1" applyBorder="1" applyAlignment="1">
      <alignment horizontal="center"/>
    </xf>
    <xf numFmtId="0" fontId="1" fillId="0" borderId="0" xfId="0" applyFont="1" applyAlignment="1">
      <alignment horizontal="right" vertical="center" wrapText="1"/>
    </xf>
    <xf numFmtId="0" fontId="1" fillId="0" borderId="0" xfId="0" applyFont="1" applyAlignment="1">
      <alignment horizontal="right"/>
    </xf>
    <xf numFmtId="2" fontId="0" fillId="2" borderId="1" xfId="0" applyNumberFormat="1" applyFill="1" applyBorder="1"/>
    <xf numFmtId="0" fontId="10" fillId="0" borderId="0" xfId="0" applyFont="1" applyAlignment="1">
      <alignment horizontal="left" vertical="top"/>
    </xf>
    <xf numFmtId="0" fontId="10" fillId="0" borderId="0" xfId="0" applyFont="1" applyAlignment="1">
      <alignment horizontal="right"/>
    </xf>
    <xf numFmtId="165" fontId="10" fillId="2" borderId="1" xfId="0" applyNumberFormat="1" applyFont="1" applyFill="1" applyBorder="1"/>
    <xf numFmtId="165" fontId="10" fillId="0" borderId="0" xfId="0" applyNumberFormat="1" applyFont="1"/>
    <xf numFmtId="2" fontId="10" fillId="2" borderId="1" xfId="0" applyNumberFormat="1" applyFont="1" applyFill="1" applyBorder="1"/>
    <xf numFmtId="0" fontId="10" fillId="0" borderId="0" xfId="0" applyFont="1" applyAlignment="1">
      <alignment horizontal="center"/>
    </xf>
    <xf numFmtId="0" fontId="4" fillId="4" borderId="1" xfId="0" applyFont="1" applyFill="1" applyBorder="1"/>
    <xf numFmtId="0" fontId="10" fillId="4" borderId="1" xfId="0" applyFont="1" applyFill="1" applyBorder="1"/>
    <xf numFmtId="0" fontId="10" fillId="5" borderId="1" xfId="0" applyFont="1" applyFill="1" applyBorder="1"/>
    <xf numFmtId="0" fontId="0" fillId="4" borderId="1" xfId="0" applyFill="1" applyBorder="1"/>
    <xf numFmtId="0" fontId="10" fillId="6" borderId="1" xfId="0" applyFont="1" applyFill="1" applyBorder="1"/>
    <xf numFmtId="1" fontId="1" fillId="3" borderId="2" xfId="0" applyNumberFormat="1" applyFont="1" applyFill="1" applyBorder="1"/>
    <xf numFmtId="0" fontId="10" fillId="6" borderId="1" xfId="0" applyFont="1" applyFill="1" applyBorder="1" applyAlignment="1">
      <alignment horizontal="center"/>
    </xf>
    <xf numFmtId="0" fontId="1" fillId="7" borderId="2" xfId="0" applyFont="1" applyFill="1" applyBorder="1"/>
    <xf numFmtId="0" fontId="14" fillId="0" borderId="6" xfId="0" applyFont="1" applyBorder="1"/>
    <xf numFmtId="0" fontId="0" fillId="0" borderId="5" xfId="0" applyBorder="1"/>
    <xf numFmtId="0" fontId="15" fillId="0" borderId="5" xfId="0" applyFont="1" applyBorder="1"/>
    <xf numFmtId="0" fontId="15" fillId="0" borderId="7" xfId="0" applyFont="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15" fillId="0" borderId="6" xfId="0" applyFont="1" applyBorder="1"/>
    <xf numFmtId="0" fontId="14" fillId="0" borderId="5" xfId="0" applyFont="1" applyBorder="1"/>
    <xf numFmtId="0" fontId="0" fillId="0" borderId="7" xfId="0" applyBorder="1"/>
    <xf numFmtId="0" fontId="16" fillId="0" borderId="0" xfId="0" applyFont="1"/>
    <xf numFmtId="0" fontId="4"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top"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1" fontId="4" fillId="0" borderId="0" xfId="0" applyNumberFormat="1" applyFont="1"/>
    <xf numFmtId="2" fontId="0" fillId="0" borderId="0" xfId="0" applyNumberFormat="1"/>
    <xf numFmtId="0" fontId="20" fillId="0" borderId="0" xfId="0" applyFont="1" applyAlignment="1">
      <alignment horizontal="right" vertical="center" wrapText="1"/>
    </xf>
    <xf numFmtId="0" fontId="20" fillId="0" borderId="0" xfId="0" applyFont="1" applyAlignment="1">
      <alignment horizontal="right"/>
    </xf>
    <xf numFmtId="0" fontId="20" fillId="7" borderId="2" xfId="0" applyFont="1" applyFill="1" applyBorder="1"/>
    <xf numFmtId="0" fontId="20" fillId="0" borderId="0" xfId="0" applyFont="1"/>
    <xf numFmtId="0" fontId="20" fillId="0" borderId="0" xfId="0" applyFont="1" applyAlignment="1">
      <alignment vertical="top"/>
    </xf>
    <xf numFmtId="2" fontId="10" fillId="2" borderId="1" xfId="0" applyNumberFormat="1" applyFont="1" applyFill="1" applyBorder="1" applyAlignment="1">
      <alignment horizontal="right"/>
    </xf>
    <xf numFmtId="0" fontId="20" fillId="0" borderId="3" xfId="0" applyFont="1" applyBorder="1"/>
    <xf numFmtId="0" fontId="4" fillId="0" borderId="0" xfId="0" applyFont="1" applyAlignment="1">
      <alignment horizontal="left" wrapText="1"/>
    </xf>
    <xf numFmtId="0" fontId="12" fillId="0" borderId="0" xfId="0" applyFont="1" applyAlignment="1">
      <alignment horizontal="left"/>
    </xf>
    <xf numFmtId="0" fontId="17" fillId="0" borderId="0" xfId="1" applyFont="1" applyAlignment="1">
      <alignment horizontal="center"/>
    </xf>
    <xf numFmtId="0" fontId="0" fillId="0" borderId="0" xfId="0" applyAlignment="1">
      <alignment horizontal="left" vertical="top" wrapText="1"/>
    </xf>
    <xf numFmtId="0" fontId="10" fillId="0" borderId="0" xfId="0" applyFont="1" applyAlignment="1">
      <alignment horizontal="left" vertical="top" wrapText="1"/>
    </xf>
    <xf numFmtId="0" fontId="4" fillId="0" borderId="0" xfId="0" applyFont="1" applyAlignment="1">
      <alignment horizontal="left"/>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4.jp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2.jpe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4.jp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3.png"/><Relationship Id="rId5" Type="http://schemas.openxmlformats.org/officeDocument/2006/relationships/image" Target="../media/image19.png"/><Relationship Id="rId10" Type="http://schemas.openxmlformats.org/officeDocument/2006/relationships/image" Target="../media/image2.jpeg"/><Relationship Id="rId4" Type="http://schemas.openxmlformats.org/officeDocument/2006/relationships/image" Target="../media/image18.pn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23.png"/><Relationship Id="rId7" Type="http://schemas.openxmlformats.org/officeDocument/2006/relationships/image" Target="../media/image2.jpeg"/><Relationship Id="rId2" Type="http://schemas.openxmlformats.org/officeDocument/2006/relationships/image" Target="../media/image20.png"/><Relationship Id="rId1" Type="http://schemas.openxmlformats.org/officeDocument/2006/relationships/image" Target="../media/image15.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27.png"/><Relationship Id="rId4" Type="http://schemas.openxmlformats.org/officeDocument/2006/relationships/image" Target="../media/image24.png"/><Relationship Id="rId9"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8</xdr:col>
      <xdr:colOff>68580</xdr:colOff>
      <xdr:row>10</xdr:row>
      <xdr:rowOff>350520</xdr:rowOff>
    </xdr:from>
    <xdr:to>
      <xdr:col>12</xdr:col>
      <xdr:colOff>342900</xdr:colOff>
      <xdr:row>14</xdr:row>
      <xdr:rowOff>21185</xdr:rowOff>
    </xdr:to>
    <xdr:pic>
      <xdr:nvPicPr>
        <xdr:cNvPr id="10" name="Obrázek 9">
          <a:extLst>
            <a:ext uri="{FF2B5EF4-FFF2-40B4-BE49-F238E27FC236}">
              <a16:creationId xmlns:a16="http://schemas.microsoft.com/office/drawing/2014/main" id="{B8852E22-2DD2-10C4-5736-77FAA1C7D199}"/>
            </a:ext>
          </a:extLst>
        </xdr:cNvPr>
        <xdr:cNvPicPr>
          <a:picLocks noChangeAspect="1"/>
        </xdr:cNvPicPr>
      </xdr:nvPicPr>
      <xdr:blipFill>
        <a:blip xmlns:r="http://schemas.openxmlformats.org/officeDocument/2006/relationships" r:embed="rId1"/>
        <a:stretch>
          <a:fillRect/>
        </a:stretch>
      </xdr:blipFill>
      <xdr:spPr>
        <a:xfrm>
          <a:off x="7612380" y="2263140"/>
          <a:ext cx="2712720" cy="798425"/>
        </a:xfrm>
        <a:prstGeom prst="rect">
          <a:avLst/>
        </a:prstGeom>
      </xdr:spPr>
    </xdr:pic>
    <xdr:clientData/>
  </xdr:twoCellAnchor>
  <xdr:twoCellAnchor editAs="oneCell">
    <xdr:from>
      <xdr:col>6</xdr:col>
      <xdr:colOff>927569</xdr:colOff>
      <xdr:row>42</xdr:row>
      <xdr:rowOff>4012</xdr:rowOff>
    </xdr:from>
    <xdr:to>
      <xdr:col>7</xdr:col>
      <xdr:colOff>425882</xdr:colOff>
      <xdr:row>45</xdr:row>
      <xdr:rowOff>62534</xdr:rowOff>
    </xdr:to>
    <xdr:pic>
      <xdr:nvPicPr>
        <xdr:cNvPr id="12" name="Obrázek 11" descr="Foto / Photo: Logo MŠMT">
          <a:extLst>
            <a:ext uri="{FF2B5EF4-FFF2-40B4-BE49-F238E27FC236}">
              <a16:creationId xmlns:a16="http://schemas.microsoft.com/office/drawing/2014/main" id="{BDC154CA-433C-4C2C-A7DC-ADC3B8A832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94869" y="8256472"/>
          <a:ext cx="633693" cy="607162"/>
        </a:xfrm>
        <a:prstGeom prst="rect">
          <a:avLst/>
        </a:prstGeom>
        <a:noFill/>
        <a:ln>
          <a:noFill/>
        </a:ln>
      </xdr:spPr>
    </xdr:pic>
    <xdr:clientData/>
  </xdr:twoCellAnchor>
  <xdr:twoCellAnchor editAs="oneCell">
    <xdr:from>
      <xdr:col>5</xdr:col>
      <xdr:colOff>58147</xdr:colOff>
      <xdr:row>39</xdr:row>
      <xdr:rowOff>152400</xdr:rowOff>
    </xdr:from>
    <xdr:to>
      <xdr:col>6</xdr:col>
      <xdr:colOff>957793</xdr:colOff>
      <xdr:row>47</xdr:row>
      <xdr:rowOff>63702</xdr:rowOff>
    </xdr:to>
    <xdr:pic>
      <xdr:nvPicPr>
        <xdr:cNvPr id="13" name="Obrázek 12" descr="Obsah obrázku Písmo, text, symbol, logo&#10;&#10;Popis byl vytvořen automaticky">
          <a:extLst>
            <a:ext uri="{FF2B5EF4-FFF2-40B4-BE49-F238E27FC236}">
              <a16:creationId xmlns:a16="http://schemas.microsoft.com/office/drawing/2014/main" id="{AA7DEAD1-2E72-48DE-AD87-2CB3EEE143AC}"/>
            </a:ext>
          </a:extLst>
        </xdr:cNvPr>
        <xdr:cNvPicPr>
          <a:picLocks noChangeAspect="1"/>
        </xdr:cNvPicPr>
      </xdr:nvPicPr>
      <xdr:blipFill>
        <a:blip xmlns:r="http://schemas.openxmlformats.org/officeDocument/2006/relationships" r:embed="rId3"/>
        <a:stretch>
          <a:fillRect/>
        </a:stretch>
      </xdr:blipFill>
      <xdr:spPr>
        <a:xfrm>
          <a:off x="3830047" y="7856220"/>
          <a:ext cx="2195046" cy="1374342"/>
        </a:xfrm>
        <a:prstGeom prst="rect">
          <a:avLst/>
        </a:prstGeom>
      </xdr:spPr>
    </xdr:pic>
    <xdr:clientData/>
  </xdr:twoCellAnchor>
  <xdr:twoCellAnchor editAs="oneCell">
    <xdr:from>
      <xdr:col>3</xdr:col>
      <xdr:colOff>297180</xdr:colOff>
      <xdr:row>42</xdr:row>
      <xdr:rowOff>7128</xdr:rowOff>
    </xdr:from>
    <xdr:to>
      <xdr:col>5</xdr:col>
      <xdr:colOff>123171</xdr:colOff>
      <xdr:row>45</xdr:row>
      <xdr:rowOff>63452</xdr:rowOff>
    </xdr:to>
    <xdr:pic>
      <xdr:nvPicPr>
        <xdr:cNvPr id="14" name="Obrázek 13" descr="Obsah obrázku text, Písmo, logo, Elektricky modrá&#10;&#10;Popis byl vytvořen automaticky">
          <a:extLst>
            <a:ext uri="{FF2B5EF4-FFF2-40B4-BE49-F238E27FC236}">
              <a16:creationId xmlns:a16="http://schemas.microsoft.com/office/drawing/2014/main" id="{2BA2D94B-6D4D-45C3-8AE0-68EE5F1AF0FD}"/>
            </a:ext>
          </a:extLst>
        </xdr:cNvPr>
        <xdr:cNvPicPr>
          <a:picLocks noChangeAspect="1"/>
        </xdr:cNvPicPr>
      </xdr:nvPicPr>
      <xdr:blipFill>
        <a:blip xmlns:r="http://schemas.openxmlformats.org/officeDocument/2006/relationships" r:embed="rId4"/>
        <a:stretch>
          <a:fillRect/>
        </a:stretch>
      </xdr:blipFill>
      <xdr:spPr>
        <a:xfrm>
          <a:off x="2125980" y="8259588"/>
          <a:ext cx="1769091" cy="604964"/>
        </a:xfrm>
        <a:prstGeom prst="rect">
          <a:avLst/>
        </a:prstGeom>
      </xdr:spPr>
    </xdr:pic>
    <xdr:clientData/>
  </xdr:twoCellAnchor>
  <xdr:oneCellAnchor>
    <xdr:from>
      <xdr:col>4</xdr:col>
      <xdr:colOff>632460</xdr:colOff>
      <xdr:row>21</xdr:row>
      <xdr:rowOff>53340</xdr:rowOff>
    </xdr:from>
    <xdr:ext cx="1207254" cy="173766"/>
    <mc:AlternateContent xmlns:mc="http://schemas.openxmlformats.org/markup-compatibility/2006">
      <mc:Choice xmlns:a14="http://schemas.microsoft.com/office/drawing/2010/main" Requires="a14">
        <xdr:sp macro="" textlink="">
          <xdr:nvSpPr>
            <xdr:cNvPr id="2" name="TextovéPole 1">
              <a:extLst>
                <a:ext uri="{FF2B5EF4-FFF2-40B4-BE49-F238E27FC236}">
                  <a16:creationId xmlns:a16="http://schemas.microsoft.com/office/drawing/2014/main" id="{51890D3E-0F8B-9200-92E7-1B1404DC3745}"/>
                </a:ext>
              </a:extLst>
            </xdr:cNvPr>
            <xdr:cNvSpPr txBox="1"/>
          </xdr:nvSpPr>
          <xdr:spPr>
            <a:xfrm>
              <a:off x="3429000" y="4419600"/>
              <a:ext cx="120725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b>
                      <m:sSubPr>
                        <m:ctrlPr>
                          <a:rPr lang="en-GB" sz="1100" i="1" kern="1200">
                            <a:latin typeface="Cambria Math" panose="02040503050406030204" pitchFamily="18" charset="0"/>
                          </a:rPr>
                        </m:ctrlPr>
                      </m:sSubPr>
                      <m:e>
                        <m:r>
                          <a:rPr lang="cs-CZ" sz="1100" b="0" i="1" kern="1200">
                            <a:latin typeface="Cambria Math" panose="02040503050406030204" pitchFamily="18" charset="0"/>
                          </a:rPr>
                          <m:t>𝐺</m:t>
                        </m:r>
                      </m:e>
                      <m:sub>
                        <m:r>
                          <a:rPr lang="cs-CZ" sz="1100" b="0" i="1" kern="1200">
                            <a:latin typeface="Cambria Math" panose="02040503050406030204" pitchFamily="18" charset="0"/>
                          </a:rPr>
                          <m:t>𝑣</m:t>
                        </m:r>
                      </m:sub>
                    </m:sSub>
                    <m:r>
                      <a:rPr lang="cs-CZ" sz="1100" b="0" i="1" kern="1200">
                        <a:latin typeface="Cambria Math" panose="02040503050406030204" pitchFamily="18" charset="0"/>
                      </a:rPr>
                      <m:t>=</m:t>
                    </m:r>
                    <m:d>
                      <m:dPr>
                        <m:ctrlPr>
                          <a:rPr lang="cs-CZ" sz="1100" b="0" i="1" kern="1200">
                            <a:latin typeface="Cambria Math" panose="02040503050406030204" pitchFamily="18" charset="0"/>
                          </a:rPr>
                        </m:ctrlPr>
                      </m:dPr>
                      <m:e>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𝑚</m:t>
                            </m:r>
                          </m:e>
                          <m:sub>
                            <m:r>
                              <a:rPr lang="cs-CZ" sz="1100" b="0" i="1" kern="1200">
                                <a:latin typeface="Cambria Math" panose="02040503050406030204" pitchFamily="18" charset="0"/>
                              </a:rPr>
                              <m:t>𝑏</m:t>
                            </m:r>
                          </m:sub>
                        </m:sSub>
                        <m:r>
                          <a:rPr lang="cs-CZ" sz="1100" b="0" i="1" kern="1200">
                            <a:latin typeface="Cambria Math" panose="02040503050406030204" pitchFamily="18" charset="0"/>
                          </a:rPr>
                          <m:t>+</m:t>
                        </m:r>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𝑚</m:t>
                            </m:r>
                          </m:e>
                          <m:sub>
                            <m:r>
                              <a:rPr lang="cs-CZ" sz="1100" b="0" i="1" kern="1200">
                                <a:latin typeface="Cambria Math" panose="02040503050406030204" pitchFamily="18" charset="0"/>
                              </a:rPr>
                              <m:t>𝑣</m:t>
                            </m:r>
                          </m:sub>
                        </m:sSub>
                      </m:e>
                    </m:d>
                    <m:r>
                      <a:rPr lang="cs-CZ" sz="1100" b="0" i="1" kern="1200">
                        <a:latin typeface="Cambria Math" panose="02040503050406030204" pitchFamily="18" charset="0"/>
                        <a:ea typeface="Cambria Math" panose="02040503050406030204" pitchFamily="18" charset="0"/>
                      </a:rPr>
                      <m:t>∙</m:t>
                    </m:r>
                    <m:r>
                      <a:rPr lang="cs-CZ" sz="1100" b="0" i="1" kern="1200">
                        <a:latin typeface="Cambria Math" panose="02040503050406030204" pitchFamily="18" charset="0"/>
                      </a:rPr>
                      <m:t>𝑔</m:t>
                    </m:r>
                  </m:oMath>
                </m:oMathPara>
              </a14:m>
              <a:endParaRPr lang="en-GB" sz="1100" kern="1200"/>
            </a:p>
          </xdr:txBody>
        </xdr:sp>
      </mc:Choice>
      <mc:Fallback>
        <xdr:sp macro="" textlink="">
          <xdr:nvSpPr>
            <xdr:cNvPr id="2" name="TextovéPole 1">
              <a:extLst>
                <a:ext uri="{FF2B5EF4-FFF2-40B4-BE49-F238E27FC236}">
                  <a16:creationId xmlns:a16="http://schemas.microsoft.com/office/drawing/2014/main" id="{51890D3E-0F8B-9200-92E7-1B1404DC3745}"/>
                </a:ext>
              </a:extLst>
            </xdr:cNvPr>
            <xdr:cNvSpPr txBox="1"/>
          </xdr:nvSpPr>
          <xdr:spPr>
            <a:xfrm>
              <a:off x="3429000" y="4419600"/>
              <a:ext cx="120725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b="0" i="0" kern="1200">
                  <a:latin typeface="Cambria Math" panose="02040503050406030204" pitchFamily="18" charset="0"/>
                </a:rPr>
                <a:t>𝐺</a:t>
              </a:r>
              <a:r>
                <a:rPr lang="en-GB" sz="1100" b="0" i="0" kern="1200">
                  <a:latin typeface="Cambria Math" panose="02040503050406030204" pitchFamily="18" charset="0"/>
                </a:rPr>
                <a:t>_</a:t>
              </a:r>
              <a:r>
                <a:rPr lang="cs-CZ" sz="1100" b="0" i="0" kern="1200">
                  <a:latin typeface="Cambria Math" panose="02040503050406030204" pitchFamily="18" charset="0"/>
                </a:rPr>
                <a:t>𝑣=(𝑚_𝑏+𝑚_𝑣 )</a:t>
              </a:r>
              <a:r>
                <a:rPr lang="cs-CZ" sz="1100" b="0" i="0" kern="1200">
                  <a:latin typeface="Cambria Math" panose="02040503050406030204" pitchFamily="18" charset="0"/>
                  <a:ea typeface="Cambria Math" panose="02040503050406030204" pitchFamily="18" charset="0"/>
                </a:rPr>
                <a:t>∙</a:t>
              </a:r>
              <a:r>
                <a:rPr lang="cs-CZ" sz="1100" b="0" i="0" kern="1200">
                  <a:latin typeface="Cambria Math" panose="02040503050406030204" pitchFamily="18" charset="0"/>
                </a:rPr>
                <a:t>𝑔</a:t>
              </a:r>
              <a:endParaRPr lang="en-GB" sz="1100" kern="1200"/>
            </a:p>
          </xdr:txBody>
        </xdr:sp>
      </mc:Fallback>
    </mc:AlternateContent>
    <xdr:clientData/>
  </xdr:oneCellAnchor>
  <xdr:oneCellAnchor>
    <xdr:from>
      <xdr:col>4</xdr:col>
      <xdr:colOff>617220</xdr:colOff>
      <xdr:row>22</xdr:row>
      <xdr:rowOff>175260</xdr:rowOff>
    </xdr:from>
    <xdr:ext cx="717953" cy="173766"/>
    <mc:AlternateContent xmlns:mc="http://schemas.openxmlformats.org/markup-compatibility/2006">
      <mc:Choice xmlns:a14="http://schemas.microsoft.com/office/drawing/2010/main" Requires="a14">
        <xdr:sp macro="" textlink="">
          <xdr:nvSpPr>
            <xdr:cNvPr id="3" name="TextovéPole 2">
              <a:extLst>
                <a:ext uri="{FF2B5EF4-FFF2-40B4-BE49-F238E27FC236}">
                  <a16:creationId xmlns:a16="http://schemas.microsoft.com/office/drawing/2014/main" id="{ED01133C-9EEC-4B31-B2CD-6D2F471964E8}"/>
                </a:ext>
              </a:extLst>
            </xdr:cNvPr>
            <xdr:cNvSpPr txBox="1"/>
          </xdr:nvSpPr>
          <xdr:spPr>
            <a:xfrm>
              <a:off x="3413760" y="4724400"/>
              <a:ext cx="717953"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b>
                      <m:sSubPr>
                        <m:ctrlPr>
                          <a:rPr lang="en-GB" sz="1100" i="1" kern="1200">
                            <a:latin typeface="Cambria Math" panose="02040503050406030204" pitchFamily="18" charset="0"/>
                          </a:rPr>
                        </m:ctrlPr>
                      </m:sSubPr>
                      <m:e>
                        <m:r>
                          <a:rPr lang="cs-CZ" sz="1100" b="0" i="1" kern="1200">
                            <a:latin typeface="Cambria Math" panose="02040503050406030204" pitchFamily="18" charset="0"/>
                          </a:rPr>
                          <m:t>𝑂</m:t>
                        </m:r>
                      </m:e>
                      <m:sub>
                        <m:r>
                          <a:rPr lang="cs-CZ" sz="1100" b="0" i="1" kern="1200">
                            <a:latin typeface="Cambria Math" panose="02040503050406030204" pitchFamily="18" charset="0"/>
                          </a:rPr>
                          <m:t>𝑣</m:t>
                        </m:r>
                      </m:sub>
                    </m:sSub>
                    <m:r>
                      <a:rPr lang="cs-CZ" sz="1100" b="0" i="1" kern="1200">
                        <a:latin typeface="Cambria Math" panose="02040503050406030204" pitchFamily="18" charset="0"/>
                      </a:rPr>
                      <m:t>=</m:t>
                    </m:r>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𝐺</m:t>
                        </m:r>
                      </m:e>
                      <m:sub>
                        <m:r>
                          <a:rPr lang="cs-CZ" sz="1100" b="0" i="1" kern="1200">
                            <a:latin typeface="Cambria Math" panose="02040503050406030204" pitchFamily="18" charset="0"/>
                          </a:rPr>
                          <m:t>𝑣</m:t>
                        </m:r>
                      </m:sub>
                    </m:sSub>
                    <m:r>
                      <a:rPr lang="cs-CZ" sz="1100" b="0" i="1" kern="1200">
                        <a:latin typeface="Cambria Math" panose="02040503050406030204" pitchFamily="18" charset="0"/>
                        <a:ea typeface="Cambria Math" panose="02040503050406030204" pitchFamily="18" charset="0"/>
                      </a:rPr>
                      <m:t>∙</m:t>
                    </m:r>
                    <m:r>
                      <a:rPr lang="cs-CZ" sz="1100" b="0" i="1" kern="1200">
                        <a:latin typeface="Cambria Math" panose="02040503050406030204" pitchFamily="18" charset="0"/>
                        <a:ea typeface="Cambria Math" panose="02040503050406030204" pitchFamily="18" charset="0"/>
                      </a:rPr>
                      <m:t>𝑤</m:t>
                    </m:r>
                  </m:oMath>
                </m:oMathPara>
              </a14:m>
              <a:endParaRPr lang="en-GB" sz="1100" kern="1200"/>
            </a:p>
          </xdr:txBody>
        </xdr:sp>
      </mc:Choice>
      <mc:Fallback>
        <xdr:sp macro="" textlink="">
          <xdr:nvSpPr>
            <xdr:cNvPr id="3" name="TextovéPole 2">
              <a:extLst>
                <a:ext uri="{FF2B5EF4-FFF2-40B4-BE49-F238E27FC236}">
                  <a16:creationId xmlns:a16="http://schemas.microsoft.com/office/drawing/2014/main" id="{ED01133C-9EEC-4B31-B2CD-6D2F471964E8}"/>
                </a:ext>
              </a:extLst>
            </xdr:cNvPr>
            <xdr:cNvSpPr txBox="1"/>
          </xdr:nvSpPr>
          <xdr:spPr>
            <a:xfrm>
              <a:off x="3413760" y="4724400"/>
              <a:ext cx="717953"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b="0" i="0" kern="1200">
                  <a:latin typeface="Cambria Math" panose="02040503050406030204" pitchFamily="18" charset="0"/>
                </a:rPr>
                <a:t>𝑂</a:t>
              </a:r>
              <a:r>
                <a:rPr lang="en-GB" sz="1100" b="0" i="0" kern="1200">
                  <a:latin typeface="Cambria Math" panose="02040503050406030204" pitchFamily="18" charset="0"/>
                </a:rPr>
                <a:t>_</a:t>
              </a:r>
              <a:r>
                <a:rPr lang="cs-CZ" sz="1100" b="0" i="0" kern="1200">
                  <a:latin typeface="Cambria Math" panose="02040503050406030204" pitchFamily="18" charset="0"/>
                </a:rPr>
                <a:t>𝑣=𝐺_𝑣</a:t>
              </a:r>
              <a:r>
                <a:rPr lang="cs-CZ" sz="1100" b="0" i="0" kern="1200">
                  <a:latin typeface="Cambria Math" panose="02040503050406030204" pitchFamily="18" charset="0"/>
                  <a:ea typeface="Cambria Math" panose="02040503050406030204" pitchFamily="18" charset="0"/>
                </a:rPr>
                <a:t>∙𝑤</a:t>
              </a:r>
              <a:endParaRPr lang="en-GB" sz="1100" kern="1200"/>
            </a:p>
          </xdr:txBody>
        </xdr:sp>
      </mc:Fallback>
    </mc:AlternateContent>
    <xdr:clientData/>
  </xdr:oneCellAnchor>
  <xdr:oneCellAnchor>
    <xdr:from>
      <xdr:col>4</xdr:col>
      <xdr:colOff>632460</xdr:colOff>
      <xdr:row>25</xdr:row>
      <xdr:rowOff>0</xdr:rowOff>
    </xdr:from>
    <xdr:ext cx="891654" cy="173766"/>
    <mc:AlternateContent xmlns:mc="http://schemas.openxmlformats.org/markup-compatibility/2006">
      <mc:Choice xmlns:a14="http://schemas.microsoft.com/office/drawing/2010/main" Requires="a14">
        <xdr:sp macro="" textlink="">
          <xdr:nvSpPr>
            <xdr:cNvPr id="4" name="TextovéPole 3">
              <a:extLst>
                <a:ext uri="{FF2B5EF4-FFF2-40B4-BE49-F238E27FC236}">
                  <a16:creationId xmlns:a16="http://schemas.microsoft.com/office/drawing/2014/main" id="{BDE9BE4C-FDBB-43C8-9D3F-619F28846A51}"/>
                </a:ext>
              </a:extLst>
            </xdr:cNvPr>
            <xdr:cNvSpPr txBox="1"/>
          </xdr:nvSpPr>
          <xdr:spPr>
            <a:xfrm>
              <a:off x="3429000" y="5097780"/>
              <a:ext cx="89165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b>
                      <m:sSubPr>
                        <m:ctrlPr>
                          <a:rPr lang="en-GB" sz="1100" i="1" kern="1200">
                            <a:latin typeface="Cambria Math" panose="02040503050406030204" pitchFamily="18" charset="0"/>
                          </a:rPr>
                        </m:ctrlPr>
                      </m:sSubPr>
                      <m:e>
                        <m:r>
                          <a:rPr lang="cs-CZ" sz="1100" b="0" i="1" kern="1200">
                            <a:latin typeface="Cambria Math" panose="02040503050406030204" pitchFamily="18" charset="0"/>
                          </a:rPr>
                          <m:t>𝑂</m:t>
                        </m:r>
                      </m:e>
                      <m:sub>
                        <m:r>
                          <a:rPr lang="cs-CZ" sz="1100" b="0" i="1" kern="1200">
                            <a:latin typeface="Cambria Math" panose="02040503050406030204" pitchFamily="18" charset="0"/>
                          </a:rPr>
                          <m:t>𝑠</m:t>
                        </m:r>
                      </m:sub>
                    </m:sSub>
                    <m:r>
                      <a:rPr lang="cs-CZ" sz="1100" b="0" i="1" kern="1200">
                        <a:latin typeface="Cambria Math" panose="02040503050406030204" pitchFamily="18" charset="0"/>
                      </a:rPr>
                      <m:t>=</m:t>
                    </m:r>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𝐺</m:t>
                        </m:r>
                      </m:e>
                      <m:sub>
                        <m:r>
                          <a:rPr lang="cs-CZ" sz="1100" b="0" i="1" kern="1200">
                            <a:latin typeface="Cambria Math" panose="02040503050406030204" pitchFamily="18" charset="0"/>
                          </a:rPr>
                          <m:t>𝑣</m:t>
                        </m:r>
                      </m:sub>
                    </m:sSub>
                    <m:r>
                      <a:rPr lang="cs-CZ" sz="1100" b="0" i="1" kern="1200">
                        <a:latin typeface="Cambria Math" panose="02040503050406030204" pitchFamily="18" charset="0"/>
                        <a:ea typeface="Cambria Math" panose="02040503050406030204" pitchFamily="18" charset="0"/>
                      </a:rPr>
                      <m:t>∙</m:t>
                    </m:r>
                    <m:func>
                      <m:funcPr>
                        <m:ctrlPr>
                          <a:rPr lang="cs-CZ" sz="1100" b="0" i="1" kern="1200">
                            <a:latin typeface="Cambria Math" panose="02040503050406030204" pitchFamily="18" charset="0"/>
                            <a:ea typeface="Cambria Math" panose="02040503050406030204" pitchFamily="18" charset="0"/>
                          </a:rPr>
                        </m:ctrlPr>
                      </m:funcPr>
                      <m:fName>
                        <m:r>
                          <m:rPr>
                            <m:sty m:val="p"/>
                          </m:rPr>
                          <a:rPr lang="cs-CZ" sz="1100" b="0" i="0" kern="1200">
                            <a:latin typeface="Cambria Math" panose="02040503050406030204" pitchFamily="18" charset="0"/>
                            <a:ea typeface="Cambria Math" panose="02040503050406030204" pitchFamily="18" charset="0"/>
                          </a:rPr>
                          <m:t>sin</m:t>
                        </m:r>
                      </m:fName>
                      <m:e>
                        <m:r>
                          <a:rPr lang="cs-CZ" sz="1100" b="0" i="1" kern="1200">
                            <a:latin typeface="Cambria Math" panose="02040503050406030204" pitchFamily="18" charset="0"/>
                            <a:ea typeface="Cambria Math" panose="02040503050406030204" pitchFamily="18" charset="0"/>
                          </a:rPr>
                          <m:t>𝛼</m:t>
                        </m:r>
                      </m:e>
                    </m:func>
                  </m:oMath>
                </m:oMathPara>
              </a14:m>
              <a:endParaRPr lang="en-GB" sz="1100" kern="1200"/>
            </a:p>
          </xdr:txBody>
        </xdr:sp>
      </mc:Choice>
      <mc:Fallback>
        <xdr:sp macro="" textlink="">
          <xdr:nvSpPr>
            <xdr:cNvPr id="4" name="TextovéPole 3">
              <a:extLst>
                <a:ext uri="{FF2B5EF4-FFF2-40B4-BE49-F238E27FC236}">
                  <a16:creationId xmlns:a16="http://schemas.microsoft.com/office/drawing/2014/main" id="{BDE9BE4C-FDBB-43C8-9D3F-619F28846A51}"/>
                </a:ext>
              </a:extLst>
            </xdr:cNvPr>
            <xdr:cNvSpPr txBox="1"/>
          </xdr:nvSpPr>
          <xdr:spPr>
            <a:xfrm>
              <a:off x="3429000" y="5097780"/>
              <a:ext cx="89165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b="0" i="0" kern="1200">
                  <a:latin typeface="Cambria Math" panose="02040503050406030204" pitchFamily="18" charset="0"/>
                </a:rPr>
                <a:t>𝑂</a:t>
              </a:r>
              <a:r>
                <a:rPr lang="en-GB" sz="1100" b="0" i="0" kern="1200">
                  <a:latin typeface="Cambria Math" panose="02040503050406030204" pitchFamily="18" charset="0"/>
                </a:rPr>
                <a:t>_</a:t>
              </a:r>
              <a:r>
                <a:rPr lang="cs-CZ" sz="1100" b="0" i="0" kern="1200">
                  <a:latin typeface="Cambria Math" panose="02040503050406030204" pitchFamily="18" charset="0"/>
                </a:rPr>
                <a:t>𝑠=𝐺_𝑣</a:t>
              </a:r>
              <a:r>
                <a:rPr lang="cs-CZ" sz="1100" b="0" i="0" kern="1200">
                  <a:latin typeface="Cambria Math" panose="02040503050406030204" pitchFamily="18" charset="0"/>
                  <a:ea typeface="Cambria Math" panose="02040503050406030204" pitchFamily="18" charset="0"/>
                </a:rPr>
                <a:t>∙sin⁡𝛼</a:t>
              </a:r>
              <a:endParaRPr lang="en-GB" sz="1100" kern="1200"/>
            </a:p>
          </xdr:txBody>
        </xdr:sp>
      </mc:Fallback>
    </mc:AlternateContent>
    <xdr:clientData/>
  </xdr:oneCellAnchor>
  <xdr:oneCellAnchor>
    <xdr:from>
      <xdr:col>4</xdr:col>
      <xdr:colOff>586740</xdr:colOff>
      <xdr:row>27</xdr:row>
      <xdr:rowOff>0</xdr:rowOff>
    </xdr:from>
    <xdr:ext cx="1195777" cy="173766"/>
    <mc:AlternateContent xmlns:mc="http://schemas.openxmlformats.org/markup-compatibility/2006">
      <mc:Choice xmlns:a14="http://schemas.microsoft.com/office/drawing/2010/main" Requires="a14">
        <xdr:sp macro="" textlink="">
          <xdr:nvSpPr>
            <xdr:cNvPr id="5" name="TextovéPole 4">
              <a:extLst>
                <a:ext uri="{FF2B5EF4-FFF2-40B4-BE49-F238E27FC236}">
                  <a16:creationId xmlns:a16="http://schemas.microsoft.com/office/drawing/2014/main" id="{E79C08E5-53EA-4FC9-9E43-D2A9E43014FF}"/>
                </a:ext>
              </a:extLst>
            </xdr:cNvPr>
            <xdr:cNvSpPr txBox="1"/>
          </xdr:nvSpPr>
          <xdr:spPr>
            <a:xfrm>
              <a:off x="3383280" y="5463540"/>
              <a:ext cx="1195777"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b>
                      <m:sSubPr>
                        <m:ctrlPr>
                          <a:rPr lang="en-GB" sz="1100" i="1" kern="1200">
                            <a:latin typeface="Cambria Math" panose="02040503050406030204" pitchFamily="18" charset="0"/>
                          </a:rPr>
                        </m:ctrlPr>
                      </m:sSubPr>
                      <m:e>
                        <m:r>
                          <a:rPr lang="cs-CZ" sz="1100" b="0" i="1" kern="1200">
                            <a:latin typeface="Cambria Math" panose="02040503050406030204" pitchFamily="18" charset="0"/>
                          </a:rPr>
                          <m:t>𝑂</m:t>
                        </m:r>
                      </m:e>
                      <m:sub>
                        <m:r>
                          <a:rPr lang="cs-CZ" sz="1100" b="0" i="1" kern="1200">
                            <a:latin typeface="Cambria Math" panose="02040503050406030204" pitchFamily="18" charset="0"/>
                          </a:rPr>
                          <m:t>𝑎</m:t>
                        </m:r>
                      </m:sub>
                    </m:sSub>
                    <m:r>
                      <a:rPr lang="cs-CZ" sz="1100" b="0" i="1" kern="1200">
                        <a:latin typeface="Cambria Math" panose="02040503050406030204" pitchFamily="18" charset="0"/>
                      </a:rPr>
                      <m:t>=</m:t>
                    </m:r>
                    <m:d>
                      <m:dPr>
                        <m:ctrlPr>
                          <a:rPr lang="cs-CZ" sz="1100" b="0" i="1" kern="1200">
                            <a:latin typeface="Cambria Math" panose="02040503050406030204" pitchFamily="18" charset="0"/>
                          </a:rPr>
                        </m:ctrlPr>
                      </m:dPr>
                      <m:e>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𝑚</m:t>
                            </m:r>
                          </m:e>
                          <m:sub>
                            <m:r>
                              <a:rPr lang="cs-CZ" sz="1100" b="0" i="1" kern="1200">
                                <a:latin typeface="Cambria Math" panose="02040503050406030204" pitchFamily="18" charset="0"/>
                              </a:rPr>
                              <m:t>𝑏</m:t>
                            </m:r>
                          </m:sub>
                        </m:sSub>
                        <m:r>
                          <a:rPr lang="cs-CZ" sz="1100" b="0" i="1" kern="1200">
                            <a:latin typeface="Cambria Math" panose="02040503050406030204" pitchFamily="18" charset="0"/>
                          </a:rPr>
                          <m:t>+</m:t>
                        </m:r>
                        <m:sSub>
                          <m:sSubPr>
                            <m:ctrlPr>
                              <a:rPr lang="cs-CZ" sz="1100" b="0" i="1" kern="1200">
                                <a:latin typeface="Cambria Math" panose="02040503050406030204" pitchFamily="18" charset="0"/>
                              </a:rPr>
                            </m:ctrlPr>
                          </m:sSubPr>
                          <m:e>
                            <m:r>
                              <a:rPr lang="cs-CZ" sz="1100" b="0" i="1" kern="1200">
                                <a:latin typeface="Cambria Math" panose="02040503050406030204" pitchFamily="18" charset="0"/>
                              </a:rPr>
                              <m:t>𝑚</m:t>
                            </m:r>
                          </m:e>
                          <m:sub>
                            <m:r>
                              <a:rPr lang="cs-CZ" sz="1100" b="0" i="1" kern="1200">
                                <a:latin typeface="Cambria Math" panose="02040503050406030204" pitchFamily="18" charset="0"/>
                              </a:rPr>
                              <m:t>𝑣</m:t>
                            </m:r>
                          </m:sub>
                        </m:sSub>
                      </m:e>
                    </m:d>
                    <m:r>
                      <a:rPr lang="cs-CZ" sz="1100" b="0" i="1" kern="1200">
                        <a:latin typeface="Cambria Math" panose="02040503050406030204" pitchFamily="18" charset="0"/>
                        <a:ea typeface="Cambria Math" panose="02040503050406030204" pitchFamily="18" charset="0"/>
                      </a:rPr>
                      <m:t>∙</m:t>
                    </m:r>
                    <m:r>
                      <m:rPr>
                        <m:sty m:val="p"/>
                      </m:rPr>
                      <a:rPr lang="cs-CZ" sz="1100" b="0" i="0" kern="1200">
                        <a:latin typeface="Cambria Math" panose="02040503050406030204" pitchFamily="18" charset="0"/>
                        <a:ea typeface="Cambria Math" panose="02040503050406030204" pitchFamily="18" charset="0"/>
                      </a:rPr>
                      <m:t>a</m:t>
                    </m:r>
                  </m:oMath>
                </m:oMathPara>
              </a14:m>
              <a:endParaRPr lang="en-GB" sz="1100" kern="1200"/>
            </a:p>
          </xdr:txBody>
        </xdr:sp>
      </mc:Choice>
      <mc:Fallback>
        <xdr:sp macro="" textlink="">
          <xdr:nvSpPr>
            <xdr:cNvPr id="5" name="TextovéPole 4">
              <a:extLst>
                <a:ext uri="{FF2B5EF4-FFF2-40B4-BE49-F238E27FC236}">
                  <a16:creationId xmlns:a16="http://schemas.microsoft.com/office/drawing/2014/main" id="{E79C08E5-53EA-4FC9-9E43-D2A9E43014FF}"/>
                </a:ext>
              </a:extLst>
            </xdr:cNvPr>
            <xdr:cNvSpPr txBox="1"/>
          </xdr:nvSpPr>
          <xdr:spPr>
            <a:xfrm>
              <a:off x="3383280" y="5463540"/>
              <a:ext cx="1195777"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b="0" i="0" kern="1200">
                  <a:latin typeface="Cambria Math" panose="02040503050406030204" pitchFamily="18" charset="0"/>
                </a:rPr>
                <a:t>𝑂</a:t>
              </a:r>
              <a:r>
                <a:rPr lang="en-GB" sz="1100" b="0" i="0" kern="1200">
                  <a:latin typeface="Cambria Math" panose="02040503050406030204" pitchFamily="18" charset="0"/>
                </a:rPr>
                <a:t>_</a:t>
              </a:r>
              <a:r>
                <a:rPr lang="cs-CZ" sz="1100" b="0" i="0" kern="1200">
                  <a:latin typeface="Cambria Math" panose="02040503050406030204" pitchFamily="18" charset="0"/>
                </a:rPr>
                <a:t>𝑎=(𝑚_𝑏+𝑚_𝑣 )</a:t>
              </a:r>
              <a:r>
                <a:rPr lang="cs-CZ" sz="1100" b="0" i="0" kern="1200">
                  <a:latin typeface="Cambria Math" panose="02040503050406030204" pitchFamily="18" charset="0"/>
                  <a:ea typeface="Cambria Math" panose="02040503050406030204" pitchFamily="18" charset="0"/>
                </a:rPr>
                <a:t>∙a</a:t>
              </a:r>
              <a:endParaRPr lang="en-GB" sz="1100" kern="1200"/>
            </a:p>
          </xdr:txBody>
        </xdr:sp>
      </mc:Fallback>
    </mc:AlternateContent>
    <xdr:clientData/>
  </xdr:oneCellAnchor>
  <xdr:oneCellAnchor>
    <xdr:from>
      <xdr:col>4</xdr:col>
      <xdr:colOff>754380</xdr:colOff>
      <xdr:row>30</xdr:row>
      <xdr:rowOff>45720</xdr:rowOff>
    </xdr:from>
    <xdr:ext cx="1153264" cy="173766"/>
    <mc:AlternateContent xmlns:mc="http://schemas.openxmlformats.org/markup-compatibility/2006">
      <mc:Choice xmlns:a14="http://schemas.microsoft.com/office/drawing/2010/main" Requires="a14">
        <xdr:sp macro="" textlink="">
          <xdr:nvSpPr>
            <xdr:cNvPr id="6" name="TextovéPole 5">
              <a:extLst>
                <a:ext uri="{FF2B5EF4-FFF2-40B4-BE49-F238E27FC236}">
                  <a16:creationId xmlns:a16="http://schemas.microsoft.com/office/drawing/2014/main" id="{BC64072F-C50F-4126-8762-B38AFCBD8A35}"/>
                </a:ext>
              </a:extLst>
            </xdr:cNvPr>
            <xdr:cNvSpPr txBox="1"/>
          </xdr:nvSpPr>
          <xdr:spPr>
            <a:xfrm>
              <a:off x="3550920" y="6057900"/>
              <a:ext cx="115326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sSub>
                      <m:sSubPr>
                        <m:ctrlPr>
                          <a:rPr lang="en-GB" sz="1100" i="1" kern="1200">
                            <a:latin typeface="Cambria Math" panose="02040503050406030204" pitchFamily="18" charset="0"/>
                          </a:rPr>
                        </m:ctrlPr>
                      </m:sSubPr>
                      <m:e>
                        <m:r>
                          <a:rPr lang="cs-CZ" sz="1100" b="0" i="1" kern="1200">
                            <a:latin typeface="Cambria Math" panose="02040503050406030204" pitchFamily="18" charset="0"/>
                          </a:rPr>
                          <m:t>𝐹</m:t>
                        </m:r>
                      </m:e>
                      <m:sub>
                        <m:r>
                          <a:rPr lang="cs-CZ" sz="1100" b="0" i="1" kern="1200">
                            <a:latin typeface="Cambria Math" panose="02040503050406030204" pitchFamily="18" charset="0"/>
                          </a:rPr>
                          <m:t>𝑚</m:t>
                        </m:r>
                      </m:sub>
                    </m:sSub>
                    <m:r>
                      <a:rPr lang="cs-CZ" sz="1100" b="0" i="1" kern="1200">
                        <a:latin typeface="Cambria Math" panose="02040503050406030204" pitchFamily="18" charset="0"/>
                      </a:rPr>
                      <m:t>=</m:t>
                    </m:r>
                    <m:sSub>
                      <m:sSubPr>
                        <m:ctrlPr>
                          <a:rPr lang="en-GB" sz="1100" i="1">
                            <a:solidFill>
                              <a:schemeClr val="tx1"/>
                            </a:solidFill>
                            <a:effectLst/>
                            <a:latin typeface="+mn-lt"/>
                            <a:ea typeface="+mn-ea"/>
                            <a:cs typeface="+mn-cs"/>
                          </a:rPr>
                        </m:ctrlPr>
                      </m:sSubPr>
                      <m:e>
                        <m:r>
                          <a:rPr lang="cs-CZ" sz="1100" b="0" i="1">
                            <a:solidFill>
                              <a:schemeClr val="tx1"/>
                            </a:solidFill>
                            <a:effectLst/>
                            <a:latin typeface="+mn-lt"/>
                            <a:ea typeface="+mn-ea"/>
                            <a:cs typeface="+mn-cs"/>
                          </a:rPr>
                          <m:t>𝑂</m:t>
                        </m:r>
                      </m:e>
                      <m:sub>
                        <m:r>
                          <a:rPr lang="cs-CZ" sz="1100" b="0" i="1">
                            <a:solidFill>
                              <a:schemeClr val="tx1"/>
                            </a:solidFill>
                            <a:effectLst/>
                            <a:latin typeface="+mn-lt"/>
                            <a:ea typeface="+mn-ea"/>
                            <a:cs typeface="+mn-cs"/>
                          </a:rPr>
                          <m:t>𝑣</m:t>
                        </m:r>
                      </m:sub>
                    </m:sSub>
                    <m:r>
                      <a:rPr lang="cs-CZ" sz="1100" b="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mn-lt"/>
                            <a:ea typeface="+mn-ea"/>
                            <a:cs typeface="+mn-cs"/>
                          </a:rPr>
                        </m:ctrlPr>
                      </m:sSubPr>
                      <m:e>
                        <m:r>
                          <a:rPr lang="cs-CZ" sz="1100" b="0" i="1">
                            <a:solidFill>
                              <a:schemeClr val="tx1"/>
                            </a:solidFill>
                            <a:effectLst/>
                            <a:latin typeface="+mn-lt"/>
                            <a:ea typeface="+mn-ea"/>
                            <a:cs typeface="+mn-cs"/>
                          </a:rPr>
                          <m:t>𝑂</m:t>
                        </m:r>
                      </m:e>
                      <m:sub>
                        <m:r>
                          <a:rPr lang="cs-CZ" sz="1100" b="0" i="1">
                            <a:solidFill>
                              <a:schemeClr val="tx1"/>
                            </a:solidFill>
                            <a:effectLst/>
                            <a:latin typeface="Cambria Math" panose="02040503050406030204" pitchFamily="18" charset="0"/>
                            <a:ea typeface="+mn-ea"/>
                            <a:cs typeface="+mn-cs"/>
                          </a:rPr>
                          <m:t>𝑠</m:t>
                        </m:r>
                      </m:sub>
                    </m:sSub>
                    <m:r>
                      <a:rPr lang="cs-CZ" sz="1100" b="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mn-lt"/>
                            <a:ea typeface="+mn-ea"/>
                            <a:cs typeface="+mn-cs"/>
                          </a:rPr>
                        </m:ctrlPr>
                      </m:sSubPr>
                      <m:e>
                        <m:r>
                          <a:rPr lang="cs-CZ" sz="1100" b="0" i="1">
                            <a:solidFill>
                              <a:schemeClr val="tx1"/>
                            </a:solidFill>
                            <a:effectLst/>
                            <a:latin typeface="+mn-lt"/>
                            <a:ea typeface="+mn-ea"/>
                            <a:cs typeface="+mn-cs"/>
                          </a:rPr>
                          <m:t>𝑂</m:t>
                        </m:r>
                      </m:e>
                      <m:sub>
                        <m:r>
                          <a:rPr lang="cs-CZ" sz="1100" b="0" i="1">
                            <a:solidFill>
                              <a:schemeClr val="tx1"/>
                            </a:solidFill>
                            <a:effectLst/>
                            <a:latin typeface="Cambria Math" panose="02040503050406030204" pitchFamily="18" charset="0"/>
                            <a:ea typeface="+mn-ea"/>
                            <a:cs typeface="+mn-cs"/>
                          </a:rPr>
                          <m:t>𝑎</m:t>
                        </m:r>
                      </m:sub>
                    </m:sSub>
                  </m:oMath>
                </m:oMathPara>
              </a14:m>
              <a:endParaRPr lang="en-GB" sz="1100" kern="1200"/>
            </a:p>
          </xdr:txBody>
        </xdr:sp>
      </mc:Choice>
      <mc:Fallback>
        <xdr:sp macro="" textlink="">
          <xdr:nvSpPr>
            <xdr:cNvPr id="6" name="TextovéPole 5">
              <a:extLst>
                <a:ext uri="{FF2B5EF4-FFF2-40B4-BE49-F238E27FC236}">
                  <a16:creationId xmlns:a16="http://schemas.microsoft.com/office/drawing/2014/main" id="{BC64072F-C50F-4126-8762-B38AFCBD8A35}"/>
                </a:ext>
              </a:extLst>
            </xdr:cNvPr>
            <xdr:cNvSpPr txBox="1"/>
          </xdr:nvSpPr>
          <xdr:spPr>
            <a:xfrm>
              <a:off x="3550920" y="6057900"/>
              <a:ext cx="1153264" cy="173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b="0" i="0" kern="1200">
                  <a:latin typeface="Cambria Math" panose="02040503050406030204" pitchFamily="18" charset="0"/>
                </a:rPr>
                <a:t>𝐹</a:t>
              </a:r>
              <a:r>
                <a:rPr lang="en-GB" sz="1100" b="0" i="0" kern="1200">
                  <a:latin typeface="Cambria Math" panose="02040503050406030204" pitchFamily="18" charset="0"/>
                </a:rPr>
                <a:t>_</a:t>
              </a:r>
              <a:r>
                <a:rPr lang="cs-CZ" sz="1100" b="0" i="0" kern="1200">
                  <a:latin typeface="Cambria Math" panose="02040503050406030204" pitchFamily="18" charset="0"/>
                </a:rPr>
                <a:t>𝑚=</a:t>
              </a:r>
              <a:r>
                <a:rPr lang="cs-CZ" sz="1100" b="0" i="0">
                  <a:solidFill>
                    <a:schemeClr val="tx1"/>
                  </a:solidFill>
                  <a:effectLst/>
                  <a:latin typeface="+mn-lt"/>
                  <a:ea typeface="+mn-ea"/>
                  <a:cs typeface="+mn-cs"/>
                </a:rPr>
                <a:t>𝑂</a:t>
              </a:r>
              <a:r>
                <a:rPr lang="en-GB" sz="1100" b="0" i="0">
                  <a:solidFill>
                    <a:schemeClr val="tx1"/>
                  </a:solidFill>
                  <a:effectLst/>
                  <a:latin typeface="+mn-lt"/>
                  <a:ea typeface="+mn-ea"/>
                  <a:cs typeface="+mn-cs"/>
                </a:rPr>
                <a:t>_</a:t>
              </a:r>
              <a:r>
                <a:rPr lang="cs-CZ" sz="1100" b="0" i="0">
                  <a:solidFill>
                    <a:schemeClr val="tx1"/>
                  </a:solidFill>
                  <a:effectLst/>
                  <a:latin typeface="+mn-lt"/>
                  <a:ea typeface="+mn-ea"/>
                  <a:cs typeface="+mn-cs"/>
                </a:rPr>
                <a:t>𝑣</a:t>
              </a:r>
              <a:r>
                <a:rPr lang="cs-CZ" sz="1100" b="0" i="0">
                  <a:solidFill>
                    <a:schemeClr val="tx1"/>
                  </a:solidFill>
                  <a:effectLst/>
                  <a:latin typeface="Cambria Math" panose="02040503050406030204" pitchFamily="18" charset="0"/>
                  <a:ea typeface="+mn-ea"/>
                  <a:cs typeface="+mn-cs"/>
                </a:rPr>
                <a:t>+</a:t>
              </a:r>
              <a:r>
                <a:rPr lang="cs-CZ" sz="1100" b="0" i="0">
                  <a:solidFill>
                    <a:schemeClr val="tx1"/>
                  </a:solidFill>
                  <a:effectLst/>
                  <a:latin typeface="+mn-lt"/>
                  <a:ea typeface="+mn-ea"/>
                  <a:cs typeface="+mn-cs"/>
                </a:rPr>
                <a:t>𝑂</a:t>
              </a:r>
              <a:r>
                <a:rPr lang="en-GB" sz="1100" b="0" i="0">
                  <a:solidFill>
                    <a:schemeClr val="tx1"/>
                  </a:solidFill>
                  <a:effectLst/>
                  <a:latin typeface="+mn-lt"/>
                  <a:ea typeface="+mn-ea"/>
                  <a:cs typeface="+mn-cs"/>
                </a:rPr>
                <a:t>_</a:t>
              </a:r>
              <a:r>
                <a:rPr lang="cs-CZ" sz="1100" b="0" i="0">
                  <a:solidFill>
                    <a:schemeClr val="tx1"/>
                  </a:solidFill>
                  <a:effectLst/>
                  <a:latin typeface="Cambria Math" panose="02040503050406030204" pitchFamily="18" charset="0"/>
                  <a:ea typeface="+mn-ea"/>
                  <a:cs typeface="+mn-cs"/>
                </a:rPr>
                <a:t>𝑠+</a:t>
              </a:r>
              <a:r>
                <a:rPr lang="cs-CZ" sz="1100" b="0" i="0">
                  <a:solidFill>
                    <a:schemeClr val="tx1"/>
                  </a:solidFill>
                  <a:effectLst/>
                  <a:latin typeface="+mn-lt"/>
                  <a:ea typeface="+mn-ea"/>
                  <a:cs typeface="+mn-cs"/>
                </a:rPr>
                <a:t>𝑂</a:t>
              </a:r>
              <a:r>
                <a:rPr lang="en-GB" sz="1100" b="0" i="0">
                  <a:solidFill>
                    <a:schemeClr val="tx1"/>
                  </a:solidFill>
                  <a:effectLst/>
                  <a:latin typeface="+mn-lt"/>
                  <a:ea typeface="+mn-ea"/>
                  <a:cs typeface="+mn-cs"/>
                </a:rPr>
                <a:t>_</a:t>
              </a:r>
              <a:r>
                <a:rPr lang="cs-CZ" sz="1100" b="0" i="0">
                  <a:solidFill>
                    <a:schemeClr val="tx1"/>
                  </a:solidFill>
                  <a:effectLst/>
                  <a:latin typeface="Cambria Math" panose="02040503050406030204" pitchFamily="18" charset="0"/>
                  <a:ea typeface="+mn-ea"/>
                  <a:cs typeface="+mn-cs"/>
                </a:rPr>
                <a:t>𝑎</a:t>
              </a:r>
              <a:endParaRPr lang="en-GB" sz="1100" kern="1200"/>
            </a:p>
          </xdr:txBody>
        </xdr:sp>
      </mc:Fallback>
    </mc:AlternateContent>
    <xdr:clientData/>
  </xdr:oneCellAnchor>
  <xdr:oneCellAnchor>
    <xdr:from>
      <xdr:col>4</xdr:col>
      <xdr:colOff>624840</xdr:colOff>
      <xdr:row>18</xdr:row>
      <xdr:rowOff>53340</xdr:rowOff>
    </xdr:from>
    <xdr:ext cx="1104277" cy="350032"/>
    <mc:AlternateContent xmlns:mc="http://schemas.openxmlformats.org/markup-compatibility/2006">
      <mc:Choice xmlns:a14="http://schemas.microsoft.com/office/drawing/2010/main" Requires="a14">
        <xdr:sp macro="" textlink="">
          <xdr:nvSpPr>
            <xdr:cNvPr id="8" name="TextovéPole 7">
              <a:extLst>
                <a:ext uri="{FF2B5EF4-FFF2-40B4-BE49-F238E27FC236}">
                  <a16:creationId xmlns:a16="http://schemas.microsoft.com/office/drawing/2014/main" id="{3F8C1954-BB98-434A-8CDF-CB76D295F6E2}"/>
                </a:ext>
              </a:extLst>
            </xdr:cNvPr>
            <xdr:cNvSpPr txBox="1"/>
          </xdr:nvSpPr>
          <xdr:spPr>
            <a:xfrm>
              <a:off x="3421380" y="3855720"/>
              <a:ext cx="1104277" cy="350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Para xmlns:m="http://schemas.openxmlformats.org/officeDocument/2006/math">
                  <m:oMathParaPr>
                    <m:jc m:val="centerGroup"/>
                  </m:oMathParaPr>
                  <m:oMath xmlns:m="http://schemas.openxmlformats.org/officeDocument/2006/math">
                    <m:r>
                      <a:rPr lang="cs-CZ" sz="1100" i="1" kern="1200">
                        <a:latin typeface="Cambria Math" panose="02040503050406030204" pitchFamily="18" charset="0"/>
                      </a:rPr>
                      <m:t>𝑤</m:t>
                    </m:r>
                    <m:r>
                      <a:rPr lang="cs-CZ" sz="1100" b="0" i="1" kern="1200">
                        <a:latin typeface="Cambria Math" panose="02040503050406030204" pitchFamily="18" charset="0"/>
                      </a:rPr>
                      <m:t>=</m:t>
                    </m:r>
                    <m:f>
                      <m:fPr>
                        <m:ctrlPr>
                          <a:rPr lang="cs-CZ" sz="1100" b="0" i="1" kern="1200">
                            <a:latin typeface="Cambria Math" panose="02040503050406030204" pitchFamily="18" charset="0"/>
                          </a:rPr>
                        </m:ctrlPr>
                      </m:fPr>
                      <m:num>
                        <m:r>
                          <a:rPr lang="cs-CZ" sz="1100" b="0" i="1" kern="1200">
                            <a:latin typeface="Cambria Math" panose="02040503050406030204" pitchFamily="18" charset="0"/>
                          </a:rPr>
                          <m:t>2</m:t>
                        </m:r>
                        <m:r>
                          <a:rPr lang="cs-CZ" sz="1100" b="0" i="1" kern="1200">
                            <a:latin typeface="Cambria Math" panose="02040503050406030204" pitchFamily="18" charset="0"/>
                            <a:ea typeface="Cambria Math" panose="02040503050406030204" pitchFamily="18" charset="0"/>
                          </a:rPr>
                          <m:t>∙</m:t>
                        </m:r>
                        <m:r>
                          <a:rPr lang="cs-CZ" sz="1100" b="0" i="1" kern="1200">
                            <a:latin typeface="Cambria Math" panose="02040503050406030204" pitchFamily="18" charset="0"/>
                            <a:ea typeface="Cambria Math" panose="02040503050406030204" pitchFamily="18" charset="0"/>
                          </a:rPr>
                          <m:t>𝑒</m:t>
                        </m:r>
                        <m:r>
                          <a:rPr lang="cs-CZ" sz="1100" b="0" i="1" kern="1200">
                            <a:latin typeface="Cambria Math" panose="02040503050406030204" pitchFamily="18" charset="0"/>
                            <a:ea typeface="Cambria Math" panose="02040503050406030204" pitchFamily="18" charset="0"/>
                          </a:rPr>
                          <m:t>+</m:t>
                        </m:r>
                        <m:sSub>
                          <m:sSubPr>
                            <m:ctrlPr>
                              <a:rPr lang="en-GB" sz="1100" i="1">
                                <a:solidFill>
                                  <a:schemeClr val="tx1"/>
                                </a:solidFill>
                                <a:effectLst/>
                                <a:latin typeface="+mn-lt"/>
                                <a:ea typeface="+mn-ea"/>
                                <a:cs typeface="+mn-cs"/>
                              </a:rPr>
                            </m:ctrlPr>
                          </m:sSubPr>
                          <m:e>
                            <m:r>
                              <a:rPr lang="cs-CZ" sz="1100" b="0" i="1">
                                <a:solidFill>
                                  <a:schemeClr val="tx1"/>
                                </a:solidFill>
                                <a:effectLst/>
                                <a:latin typeface="Cambria Math" panose="02040503050406030204" pitchFamily="18" charset="0"/>
                                <a:ea typeface="+mn-ea"/>
                                <a:cs typeface="+mn-cs"/>
                              </a:rPr>
                              <m:t>𝑑</m:t>
                            </m:r>
                          </m:e>
                          <m:sub>
                            <m:r>
                              <a:rPr lang="cs-CZ" sz="1100" b="0" i="1">
                                <a:solidFill>
                                  <a:schemeClr val="tx1"/>
                                </a:solidFill>
                                <a:effectLst/>
                                <a:latin typeface="Cambria Math" panose="02040503050406030204" pitchFamily="18" charset="0"/>
                                <a:ea typeface="+mn-ea"/>
                                <a:cs typeface="+mn-cs"/>
                              </a:rPr>
                              <m:t>č</m:t>
                            </m:r>
                          </m:sub>
                        </m:sSub>
                        <m:r>
                          <a:rPr lang="cs-CZ"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mn-lt"/>
                                <a:ea typeface="+mn-ea"/>
                                <a:cs typeface="+mn-cs"/>
                              </a:rPr>
                            </m:ctrlPr>
                          </m:sSubPr>
                          <m:e>
                            <m:r>
                              <a:rPr lang="en-GB" sz="1100" i="1">
                                <a:solidFill>
                                  <a:schemeClr val="tx1"/>
                                </a:solidFill>
                                <a:effectLst/>
                                <a:latin typeface="Cambria Math" panose="02040503050406030204" pitchFamily="18" charset="0"/>
                                <a:ea typeface="Cambria Math" panose="02040503050406030204" pitchFamily="18" charset="0"/>
                                <a:cs typeface="+mn-cs"/>
                              </a:rPr>
                              <m:t>𝜇</m:t>
                            </m:r>
                          </m:e>
                          <m:sub>
                            <m:r>
                              <a:rPr lang="cs-CZ" sz="1100" b="0" i="1">
                                <a:solidFill>
                                  <a:schemeClr val="tx1"/>
                                </a:solidFill>
                                <a:effectLst/>
                                <a:latin typeface="Cambria Math" panose="02040503050406030204" pitchFamily="18" charset="0"/>
                                <a:ea typeface="+mn-ea"/>
                                <a:cs typeface="+mn-cs"/>
                              </a:rPr>
                              <m:t>č</m:t>
                            </m:r>
                          </m:sub>
                        </m:sSub>
                      </m:num>
                      <m:den>
                        <m:sSub>
                          <m:sSubPr>
                            <m:ctrlPr>
                              <a:rPr lang="en-GB" sz="1100" i="1">
                                <a:solidFill>
                                  <a:schemeClr val="tx1"/>
                                </a:solidFill>
                                <a:effectLst/>
                                <a:latin typeface="+mn-lt"/>
                                <a:ea typeface="+mn-ea"/>
                                <a:cs typeface="+mn-cs"/>
                              </a:rPr>
                            </m:ctrlPr>
                          </m:sSubPr>
                          <m:e>
                            <m:r>
                              <a:rPr lang="cs-CZ" sz="1100" b="0" i="1">
                                <a:solidFill>
                                  <a:schemeClr val="tx1"/>
                                </a:solidFill>
                                <a:effectLst/>
                                <a:latin typeface="Cambria Math" panose="02040503050406030204" pitchFamily="18" charset="0"/>
                                <a:ea typeface="+mn-ea"/>
                                <a:cs typeface="+mn-cs"/>
                              </a:rPr>
                              <m:t>𝐷</m:t>
                            </m:r>
                          </m:e>
                          <m:sub>
                            <m:r>
                              <a:rPr lang="cs-CZ" sz="1100" b="0" i="1">
                                <a:solidFill>
                                  <a:schemeClr val="tx1"/>
                                </a:solidFill>
                                <a:effectLst/>
                                <a:latin typeface="Cambria Math" panose="02040503050406030204" pitchFamily="18" charset="0"/>
                                <a:ea typeface="+mn-ea"/>
                                <a:cs typeface="+mn-cs"/>
                              </a:rPr>
                              <m:t>𝑘</m:t>
                            </m:r>
                          </m:sub>
                        </m:sSub>
                      </m:den>
                    </m:f>
                  </m:oMath>
                </m:oMathPara>
              </a14:m>
              <a:endParaRPr lang="en-GB" sz="1100" kern="1200"/>
            </a:p>
          </xdr:txBody>
        </xdr:sp>
      </mc:Choice>
      <mc:Fallback>
        <xdr:sp macro="" textlink="">
          <xdr:nvSpPr>
            <xdr:cNvPr id="8" name="TextovéPole 7">
              <a:extLst>
                <a:ext uri="{FF2B5EF4-FFF2-40B4-BE49-F238E27FC236}">
                  <a16:creationId xmlns:a16="http://schemas.microsoft.com/office/drawing/2014/main" id="{3F8C1954-BB98-434A-8CDF-CB76D295F6E2}"/>
                </a:ext>
              </a:extLst>
            </xdr:cNvPr>
            <xdr:cNvSpPr txBox="1"/>
          </xdr:nvSpPr>
          <xdr:spPr>
            <a:xfrm>
              <a:off x="3421380" y="3855720"/>
              <a:ext cx="1104277" cy="350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cs-CZ" sz="1100" i="0" kern="1200">
                  <a:latin typeface="Cambria Math" panose="02040503050406030204" pitchFamily="18" charset="0"/>
                </a:rPr>
                <a:t>𝑤</a:t>
              </a:r>
              <a:r>
                <a:rPr lang="cs-CZ" sz="1100" b="0" i="0" kern="1200">
                  <a:latin typeface="Cambria Math" panose="02040503050406030204" pitchFamily="18" charset="0"/>
                </a:rPr>
                <a:t>=(2</a:t>
              </a:r>
              <a:r>
                <a:rPr lang="cs-CZ" sz="1100" b="0" i="0" kern="1200">
                  <a:latin typeface="Cambria Math" panose="02040503050406030204" pitchFamily="18" charset="0"/>
                  <a:ea typeface="Cambria Math" panose="02040503050406030204" pitchFamily="18" charset="0"/>
                </a:rPr>
                <a:t>∙𝑒+</a:t>
              </a:r>
              <a:r>
                <a:rPr lang="cs-CZ" sz="1100" b="0" i="0">
                  <a:solidFill>
                    <a:schemeClr val="tx1"/>
                  </a:solidFill>
                  <a:effectLst/>
                  <a:latin typeface="Cambria Math" panose="02040503050406030204" pitchFamily="18" charset="0"/>
                  <a:ea typeface="+mn-ea"/>
                  <a:cs typeface="+mn-cs"/>
                </a:rPr>
                <a:t>𝑑</a:t>
              </a:r>
              <a:r>
                <a:rPr lang="en-GB" sz="1100" b="0" i="0">
                  <a:solidFill>
                    <a:schemeClr val="tx1"/>
                  </a:solidFill>
                  <a:effectLst/>
                  <a:latin typeface="+mn-lt"/>
                  <a:ea typeface="+mn-ea"/>
                  <a:cs typeface="+mn-cs"/>
                </a:rPr>
                <a:t>_</a:t>
              </a:r>
              <a:r>
                <a:rPr lang="cs-CZ" sz="1100" b="0" i="0">
                  <a:solidFill>
                    <a:schemeClr val="tx1"/>
                  </a:solidFill>
                  <a:effectLst/>
                  <a:latin typeface="Cambria Math" panose="02040503050406030204" pitchFamily="18" charset="0"/>
                  <a:ea typeface="+mn-ea"/>
                  <a:cs typeface="+mn-cs"/>
                </a:rPr>
                <a:t>č</a:t>
              </a:r>
              <a:r>
                <a:rPr lang="cs-CZ" sz="1100" b="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Cambria Math" panose="02040503050406030204" pitchFamily="18" charset="0"/>
                  <a:ea typeface="Cambria Math" panose="02040503050406030204" pitchFamily="18" charset="0"/>
                  <a:cs typeface="+mn-cs"/>
                </a:rPr>
                <a:t>𝜇</a:t>
              </a:r>
              <a:r>
                <a:rPr lang="en-GB" sz="1100" i="0">
                  <a:solidFill>
                    <a:schemeClr val="tx1"/>
                  </a:solidFill>
                  <a:effectLst/>
                  <a:latin typeface="+mn-lt"/>
                  <a:ea typeface="+mn-ea"/>
                  <a:cs typeface="+mn-cs"/>
                </a:rPr>
                <a:t>_</a:t>
              </a:r>
              <a:r>
                <a:rPr lang="cs-CZ" sz="1100" b="0" i="0">
                  <a:solidFill>
                    <a:schemeClr val="tx1"/>
                  </a:solidFill>
                  <a:effectLst/>
                  <a:latin typeface="Cambria Math" panose="02040503050406030204" pitchFamily="18" charset="0"/>
                  <a:ea typeface="+mn-ea"/>
                  <a:cs typeface="+mn-cs"/>
                </a:rPr>
                <a:t>č</a:t>
              </a:r>
              <a:r>
                <a:rPr lang="cs-CZ" sz="1100" b="0" i="0" kern="1200">
                  <a:solidFill>
                    <a:schemeClr val="tx1"/>
                  </a:solidFill>
                  <a:effectLst/>
                  <a:latin typeface="Cambria Math" panose="02040503050406030204" pitchFamily="18" charset="0"/>
                  <a:ea typeface="+mn-ea"/>
                  <a:cs typeface="+mn-cs"/>
                </a:rPr>
                <a:t>)/</a:t>
              </a:r>
              <a:r>
                <a:rPr lang="cs-CZ" sz="1100" b="0" i="0">
                  <a:solidFill>
                    <a:schemeClr val="tx1"/>
                  </a:solidFill>
                  <a:effectLst/>
                  <a:latin typeface="Cambria Math" panose="02040503050406030204" pitchFamily="18" charset="0"/>
                  <a:ea typeface="+mn-ea"/>
                  <a:cs typeface="+mn-cs"/>
                </a:rPr>
                <a:t>𝐷</a:t>
              </a:r>
              <a:r>
                <a:rPr lang="en-GB" sz="1100" b="0" i="0">
                  <a:solidFill>
                    <a:schemeClr val="tx1"/>
                  </a:solidFill>
                  <a:effectLst/>
                  <a:latin typeface="+mn-lt"/>
                  <a:ea typeface="+mn-ea"/>
                  <a:cs typeface="+mn-cs"/>
                </a:rPr>
                <a:t>_</a:t>
              </a:r>
              <a:r>
                <a:rPr lang="cs-CZ" sz="1100" b="0" i="0">
                  <a:solidFill>
                    <a:schemeClr val="tx1"/>
                  </a:solidFill>
                  <a:effectLst/>
                  <a:latin typeface="Cambria Math" panose="02040503050406030204" pitchFamily="18" charset="0"/>
                  <a:ea typeface="+mn-ea"/>
                  <a:cs typeface="+mn-cs"/>
                </a:rPr>
                <a:t>𝑘</a:t>
              </a:r>
              <a:r>
                <a:rPr lang="cs-CZ" sz="1100" b="0" i="0" kern="1200">
                  <a:solidFill>
                    <a:schemeClr val="tx1"/>
                  </a:solidFill>
                  <a:effectLst/>
                  <a:latin typeface="Cambria Math" panose="02040503050406030204" pitchFamily="18" charset="0"/>
                  <a:ea typeface="+mn-ea"/>
                  <a:cs typeface="+mn-cs"/>
                </a:rPr>
                <a:t> </a:t>
              </a:r>
              <a:endParaRPr lang="en-GB" sz="1100" kern="12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416700</xdr:colOff>
      <xdr:row>7</xdr:row>
      <xdr:rowOff>43320</xdr:rowOff>
    </xdr:from>
    <xdr:to>
      <xdr:col>20</xdr:col>
      <xdr:colOff>569483</xdr:colOff>
      <xdr:row>43</xdr:row>
      <xdr:rowOff>112496</xdr:rowOff>
    </xdr:to>
    <xdr:pic>
      <xdr:nvPicPr>
        <xdr:cNvPr id="6" name="Obrázek 5">
          <a:extLst>
            <a:ext uri="{FF2B5EF4-FFF2-40B4-BE49-F238E27FC236}">
              <a16:creationId xmlns:a16="http://schemas.microsoft.com/office/drawing/2014/main" id="{6596764B-201D-9B9B-1FFC-11F216546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11960" y="1376820"/>
          <a:ext cx="4419983" cy="6881456"/>
        </a:xfrm>
        <a:prstGeom prst="rect">
          <a:avLst/>
        </a:prstGeom>
      </xdr:spPr>
    </xdr:pic>
    <xdr:clientData/>
  </xdr:twoCellAnchor>
  <xdr:twoCellAnchor editAs="oneCell">
    <xdr:from>
      <xdr:col>9</xdr:col>
      <xdr:colOff>353280</xdr:colOff>
      <xdr:row>23</xdr:row>
      <xdr:rowOff>76200</xdr:rowOff>
    </xdr:from>
    <xdr:to>
      <xdr:col>13</xdr:col>
      <xdr:colOff>332739</xdr:colOff>
      <xdr:row>33</xdr:row>
      <xdr:rowOff>57150</xdr:rowOff>
    </xdr:to>
    <xdr:pic>
      <xdr:nvPicPr>
        <xdr:cNvPr id="14" name="Obrázek 13">
          <a:extLst>
            <a:ext uri="{FF2B5EF4-FFF2-40B4-BE49-F238E27FC236}">
              <a16:creationId xmlns:a16="http://schemas.microsoft.com/office/drawing/2014/main" id="{8629BD30-A631-C310-6E0A-170C096D83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140" y="4465320"/>
          <a:ext cx="2417859" cy="1893570"/>
        </a:xfrm>
        <a:prstGeom prst="rect">
          <a:avLst/>
        </a:prstGeom>
      </xdr:spPr>
    </xdr:pic>
    <xdr:clientData/>
  </xdr:twoCellAnchor>
  <xdr:twoCellAnchor>
    <xdr:from>
      <xdr:col>4</xdr:col>
      <xdr:colOff>30480</xdr:colOff>
      <xdr:row>26</xdr:row>
      <xdr:rowOff>144780</xdr:rowOff>
    </xdr:from>
    <xdr:to>
      <xdr:col>6</xdr:col>
      <xdr:colOff>228600</xdr:colOff>
      <xdr:row>28</xdr:row>
      <xdr:rowOff>144780</xdr:rowOff>
    </xdr:to>
    <xdr:pic>
      <xdr:nvPicPr>
        <xdr:cNvPr id="18" name="Obrázek 17">
          <a:extLst>
            <a:ext uri="{FF2B5EF4-FFF2-40B4-BE49-F238E27FC236}">
              <a16:creationId xmlns:a16="http://schemas.microsoft.com/office/drawing/2014/main" id="{ABB2C945-1AB4-73C1-95D6-BD9486ABD13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68880" y="4191000"/>
          <a:ext cx="1554480"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99060</xdr:colOff>
      <xdr:row>29</xdr:row>
      <xdr:rowOff>15240</xdr:rowOff>
    </xdr:from>
    <xdr:to>
      <xdr:col>6</xdr:col>
      <xdr:colOff>365760</xdr:colOff>
      <xdr:row>30</xdr:row>
      <xdr:rowOff>45720</xdr:rowOff>
    </xdr:to>
    <xdr:pic>
      <xdr:nvPicPr>
        <xdr:cNvPr id="19" name="Obrázek 18">
          <a:extLst>
            <a:ext uri="{FF2B5EF4-FFF2-40B4-BE49-F238E27FC236}">
              <a16:creationId xmlns:a16="http://schemas.microsoft.com/office/drawing/2014/main" id="{4A25D9D6-BB63-2410-02F4-0BCB790FE32B}"/>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84220" y="5570220"/>
          <a:ext cx="8763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182880</xdr:colOff>
      <xdr:row>32</xdr:row>
      <xdr:rowOff>114300</xdr:rowOff>
    </xdr:from>
    <xdr:to>
      <xdr:col>6</xdr:col>
      <xdr:colOff>53340</xdr:colOff>
      <xdr:row>34</xdr:row>
      <xdr:rowOff>76200</xdr:rowOff>
    </xdr:to>
    <xdr:pic>
      <xdr:nvPicPr>
        <xdr:cNvPr id="20" name="Obrázek 19">
          <a:extLst>
            <a:ext uri="{FF2B5EF4-FFF2-40B4-BE49-F238E27FC236}">
              <a16:creationId xmlns:a16="http://schemas.microsoft.com/office/drawing/2014/main" id="{91C79670-5813-BB43-4678-C7808DB4FFA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68040" y="6217920"/>
          <a:ext cx="48006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541019</xdr:colOff>
      <xdr:row>25</xdr:row>
      <xdr:rowOff>60256</xdr:rowOff>
    </xdr:from>
    <xdr:to>
      <xdr:col>6</xdr:col>
      <xdr:colOff>678180</xdr:colOff>
      <xdr:row>26</xdr:row>
      <xdr:rowOff>0</xdr:rowOff>
    </xdr:to>
    <xdr:pic>
      <xdr:nvPicPr>
        <xdr:cNvPr id="21" name="Obrázek 20">
          <a:extLst>
            <a:ext uri="{FF2B5EF4-FFF2-40B4-BE49-F238E27FC236}">
              <a16:creationId xmlns:a16="http://schemas.microsoft.com/office/drawing/2014/main" id="{40A8AB32-5ACF-19A0-7C52-30DD0D297129}"/>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26179" y="4258876"/>
          <a:ext cx="746761" cy="13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213360</xdr:colOff>
      <xdr:row>23</xdr:row>
      <xdr:rowOff>25740</xdr:rowOff>
    </xdr:from>
    <xdr:to>
      <xdr:col>6</xdr:col>
      <xdr:colOff>518160</xdr:colOff>
      <xdr:row>24</xdr:row>
      <xdr:rowOff>7620</xdr:rowOff>
    </xdr:to>
    <xdr:pic>
      <xdr:nvPicPr>
        <xdr:cNvPr id="22" name="Obrázek 21">
          <a:extLst>
            <a:ext uri="{FF2B5EF4-FFF2-40B4-BE49-F238E27FC236}">
              <a16:creationId xmlns:a16="http://schemas.microsoft.com/office/drawing/2014/main" id="{912E0206-C4F4-DD58-86D0-FCB6A4FDAB7D}"/>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98520" y="3843360"/>
          <a:ext cx="914400" cy="1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358140</xdr:colOff>
      <xdr:row>36</xdr:row>
      <xdr:rowOff>22860</xdr:rowOff>
    </xdr:from>
    <xdr:to>
      <xdr:col>5</xdr:col>
      <xdr:colOff>480060</xdr:colOff>
      <xdr:row>39</xdr:row>
      <xdr:rowOff>30480</xdr:rowOff>
    </xdr:to>
    <xdr:pic>
      <xdr:nvPicPr>
        <xdr:cNvPr id="24" name="Obrázek 23">
          <a:extLst>
            <a:ext uri="{FF2B5EF4-FFF2-40B4-BE49-F238E27FC236}">
              <a16:creationId xmlns:a16="http://schemas.microsoft.com/office/drawing/2014/main" id="{CBCC0BA4-4F13-9DC2-995A-B4FD3E418D9E}"/>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96540" y="5974080"/>
          <a:ext cx="868680"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38100</xdr:colOff>
      <xdr:row>30</xdr:row>
      <xdr:rowOff>91440</xdr:rowOff>
    </xdr:from>
    <xdr:to>
      <xdr:col>6</xdr:col>
      <xdr:colOff>209659</xdr:colOff>
      <xdr:row>32</xdr:row>
      <xdr:rowOff>114364</xdr:rowOff>
    </xdr:to>
    <xdr:pic>
      <xdr:nvPicPr>
        <xdr:cNvPr id="2" name="Obrázek 1">
          <a:extLst>
            <a:ext uri="{FF2B5EF4-FFF2-40B4-BE49-F238E27FC236}">
              <a16:creationId xmlns:a16="http://schemas.microsoft.com/office/drawing/2014/main" id="{77432314-DC8C-480A-836E-22CABF4B7A8F}"/>
            </a:ext>
          </a:extLst>
        </xdr:cNvPr>
        <xdr:cNvPicPr>
          <a:picLocks noChangeAspect="1"/>
        </xdr:cNvPicPr>
      </xdr:nvPicPr>
      <xdr:blipFill>
        <a:blip xmlns:r="http://schemas.openxmlformats.org/officeDocument/2006/relationships" r:embed="rId9"/>
        <a:stretch>
          <a:fillRect/>
        </a:stretch>
      </xdr:blipFill>
      <xdr:spPr>
        <a:xfrm>
          <a:off x="3223260" y="5814060"/>
          <a:ext cx="781159" cy="403924"/>
        </a:xfrm>
        <a:prstGeom prst="rect">
          <a:avLst/>
        </a:prstGeom>
      </xdr:spPr>
    </xdr:pic>
    <xdr:clientData/>
  </xdr:twoCellAnchor>
  <xdr:twoCellAnchor editAs="oneCell">
    <xdr:from>
      <xdr:col>9</xdr:col>
      <xdr:colOff>426720</xdr:colOff>
      <xdr:row>4</xdr:row>
      <xdr:rowOff>87568</xdr:rowOff>
    </xdr:from>
    <xdr:to>
      <xdr:col>12</xdr:col>
      <xdr:colOff>600494</xdr:colOff>
      <xdr:row>22</xdr:row>
      <xdr:rowOff>44525</xdr:rowOff>
    </xdr:to>
    <xdr:pic>
      <xdr:nvPicPr>
        <xdr:cNvPr id="3" name="Obrázek 2">
          <a:extLst>
            <a:ext uri="{FF2B5EF4-FFF2-40B4-BE49-F238E27FC236}">
              <a16:creationId xmlns:a16="http://schemas.microsoft.com/office/drawing/2014/main" id="{94E5BE0F-A7EA-E255-F261-FC7EDD847733}"/>
            </a:ext>
          </a:extLst>
        </xdr:cNvPr>
        <xdr:cNvPicPr>
          <a:picLocks noChangeAspect="1"/>
        </xdr:cNvPicPr>
      </xdr:nvPicPr>
      <xdr:blipFill>
        <a:blip xmlns:r="http://schemas.openxmlformats.org/officeDocument/2006/relationships" r:embed="rId10"/>
        <a:stretch>
          <a:fillRect/>
        </a:stretch>
      </xdr:blipFill>
      <xdr:spPr>
        <a:xfrm>
          <a:off x="5783580" y="834328"/>
          <a:ext cx="2002574" cy="3401197"/>
        </a:xfrm>
        <a:prstGeom prst="rect">
          <a:avLst/>
        </a:prstGeom>
      </xdr:spPr>
    </xdr:pic>
    <xdr:clientData/>
  </xdr:twoCellAnchor>
  <xdr:twoCellAnchor editAs="oneCell">
    <xdr:from>
      <xdr:col>8</xdr:col>
      <xdr:colOff>485609</xdr:colOff>
      <xdr:row>44</xdr:row>
      <xdr:rowOff>170131</xdr:rowOff>
    </xdr:from>
    <xdr:to>
      <xdr:col>9</xdr:col>
      <xdr:colOff>509702</xdr:colOff>
      <xdr:row>48</xdr:row>
      <xdr:rowOff>45773</xdr:rowOff>
    </xdr:to>
    <xdr:pic>
      <xdr:nvPicPr>
        <xdr:cNvPr id="4" name="Obrázek 3" descr="Foto / Photo: Logo MŠMT">
          <a:extLst>
            <a:ext uri="{FF2B5EF4-FFF2-40B4-BE49-F238E27FC236}">
              <a16:creationId xmlns:a16="http://schemas.microsoft.com/office/drawing/2014/main" id="{135085FE-B885-49F8-B7EE-155E1C240A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232869" y="8498791"/>
          <a:ext cx="633693" cy="607162"/>
        </a:xfrm>
        <a:prstGeom prst="rect">
          <a:avLst/>
        </a:prstGeom>
        <a:noFill/>
        <a:ln>
          <a:noFill/>
        </a:ln>
      </xdr:spPr>
    </xdr:pic>
    <xdr:clientData/>
  </xdr:twoCellAnchor>
  <xdr:twoCellAnchor editAs="oneCell">
    <xdr:from>
      <xdr:col>4</xdr:col>
      <xdr:colOff>629647</xdr:colOff>
      <xdr:row>42</xdr:row>
      <xdr:rowOff>135639</xdr:rowOff>
    </xdr:from>
    <xdr:to>
      <xdr:col>8</xdr:col>
      <xdr:colOff>515833</xdr:colOff>
      <xdr:row>50</xdr:row>
      <xdr:rowOff>46941</xdr:rowOff>
    </xdr:to>
    <xdr:pic>
      <xdr:nvPicPr>
        <xdr:cNvPr id="5" name="Obrázek 4" descr="Obsah obrázku Písmo, text, symbol, logo&#10;&#10;Popis byl vytvořen automaticky">
          <a:extLst>
            <a:ext uri="{FF2B5EF4-FFF2-40B4-BE49-F238E27FC236}">
              <a16:creationId xmlns:a16="http://schemas.microsoft.com/office/drawing/2014/main" id="{0B25C2D6-C619-47C6-9AD5-69F0854A4D12}"/>
            </a:ext>
          </a:extLst>
        </xdr:cNvPr>
        <xdr:cNvPicPr>
          <a:picLocks noChangeAspect="1"/>
        </xdr:cNvPicPr>
      </xdr:nvPicPr>
      <xdr:blipFill>
        <a:blip xmlns:r="http://schemas.openxmlformats.org/officeDocument/2006/relationships" r:embed="rId12"/>
        <a:stretch>
          <a:fillRect/>
        </a:stretch>
      </xdr:blipFill>
      <xdr:spPr>
        <a:xfrm>
          <a:off x="3068047" y="8098539"/>
          <a:ext cx="2195046" cy="1374342"/>
        </a:xfrm>
        <a:prstGeom prst="rect">
          <a:avLst/>
        </a:prstGeom>
      </xdr:spPr>
    </xdr:pic>
    <xdr:clientData/>
  </xdr:twoCellAnchor>
  <xdr:twoCellAnchor editAs="oneCell">
    <xdr:from>
      <xdr:col>2</xdr:col>
      <xdr:colOff>144780</xdr:colOff>
      <xdr:row>44</xdr:row>
      <xdr:rowOff>173247</xdr:rowOff>
    </xdr:from>
    <xdr:to>
      <xdr:col>4</xdr:col>
      <xdr:colOff>694671</xdr:colOff>
      <xdr:row>48</xdr:row>
      <xdr:rowOff>46691</xdr:rowOff>
    </xdr:to>
    <xdr:pic>
      <xdr:nvPicPr>
        <xdr:cNvPr id="7" name="Obrázek 6" descr="Obsah obrázku text, Písmo, logo, Elektricky modrá&#10;&#10;Popis byl vytvořen automaticky">
          <a:extLst>
            <a:ext uri="{FF2B5EF4-FFF2-40B4-BE49-F238E27FC236}">
              <a16:creationId xmlns:a16="http://schemas.microsoft.com/office/drawing/2014/main" id="{C18F933A-EF19-4A5C-8A46-82436043D484}"/>
            </a:ext>
          </a:extLst>
        </xdr:cNvPr>
        <xdr:cNvPicPr>
          <a:picLocks noChangeAspect="1"/>
        </xdr:cNvPicPr>
      </xdr:nvPicPr>
      <xdr:blipFill>
        <a:blip xmlns:r="http://schemas.openxmlformats.org/officeDocument/2006/relationships" r:embed="rId13"/>
        <a:stretch>
          <a:fillRect/>
        </a:stretch>
      </xdr:blipFill>
      <xdr:spPr>
        <a:xfrm>
          <a:off x="1363980" y="8501907"/>
          <a:ext cx="1769091" cy="604964"/>
        </a:xfrm>
        <a:prstGeom prst="rect">
          <a:avLst/>
        </a:prstGeom>
      </xdr:spPr>
    </xdr:pic>
    <xdr:clientData/>
  </xdr:twoCellAnchor>
  <xdr:twoCellAnchor>
    <xdr:from>
      <xdr:col>9</xdr:col>
      <xdr:colOff>243840</xdr:colOff>
      <xdr:row>33</xdr:row>
      <xdr:rowOff>0</xdr:rowOff>
    </xdr:from>
    <xdr:to>
      <xdr:col>15</xdr:col>
      <xdr:colOff>412624</xdr:colOff>
      <xdr:row>34</xdr:row>
      <xdr:rowOff>19440</xdr:rowOff>
    </xdr:to>
    <xdr:sp macro="" textlink="">
      <xdr:nvSpPr>
        <xdr:cNvPr id="8" name="TextovéPole 7">
          <a:extLst>
            <a:ext uri="{FF2B5EF4-FFF2-40B4-BE49-F238E27FC236}">
              <a16:creationId xmlns:a16="http://schemas.microsoft.com/office/drawing/2014/main" id="{1CC4C70F-20C9-6551-5A22-4031A12FF11A}"/>
            </a:ext>
          </a:extLst>
        </xdr:cNvPr>
        <xdr:cNvSpPr txBox="1"/>
      </xdr:nvSpPr>
      <xdr:spPr>
        <a:xfrm>
          <a:off x="5600700" y="6286500"/>
          <a:ext cx="3826384" cy="217560"/>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800" u="sng">
              <a:solidFill>
                <a:schemeClr val="accent1"/>
              </a:solidFill>
              <a:effectLst/>
              <a:latin typeface="+mj-lt"/>
              <a:ea typeface="Calibri" panose="020F0502020204030204" pitchFamily="34" charset="0"/>
              <a:cs typeface="Calibri" panose="020F0502020204030204" pitchFamily="34" charset="0"/>
            </a:rPr>
            <a:t>POLAK, Jaromír, et al. Dopravní a manipulační zařízení III. </a:t>
          </a:r>
          <a:endParaRPr lang="en-GB" sz="800" u="sng">
            <a:solidFill>
              <a:schemeClr val="accent1"/>
            </a:solidFill>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515312</xdr:colOff>
      <xdr:row>8</xdr:row>
      <xdr:rowOff>45720</xdr:rowOff>
    </xdr:from>
    <xdr:to>
      <xdr:col>18</xdr:col>
      <xdr:colOff>330783</xdr:colOff>
      <xdr:row>18</xdr:row>
      <xdr:rowOff>139795</xdr:rowOff>
    </xdr:to>
    <xdr:pic>
      <xdr:nvPicPr>
        <xdr:cNvPr id="11" name="Obrázek 10">
          <a:extLst>
            <a:ext uri="{FF2B5EF4-FFF2-40B4-BE49-F238E27FC236}">
              <a16:creationId xmlns:a16="http://schemas.microsoft.com/office/drawing/2014/main" id="{70A4AEAA-CE8E-2CE3-FE14-BA73AC5596F3}"/>
            </a:ext>
          </a:extLst>
        </xdr:cNvPr>
        <xdr:cNvPicPr>
          <a:picLocks noChangeAspect="1"/>
        </xdr:cNvPicPr>
      </xdr:nvPicPr>
      <xdr:blipFill rotWithShape="1">
        <a:blip xmlns:r="http://schemas.openxmlformats.org/officeDocument/2006/relationships" r:embed="rId1"/>
        <a:srcRect t="35874"/>
        <a:stretch/>
      </xdr:blipFill>
      <xdr:spPr>
        <a:xfrm>
          <a:off x="6352232" y="1524000"/>
          <a:ext cx="5301871" cy="2029555"/>
        </a:xfrm>
        <a:prstGeom prst="rect">
          <a:avLst/>
        </a:prstGeom>
      </xdr:spPr>
    </xdr:pic>
    <xdr:clientData/>
  </xdr:twoCellAnchor>
  <xdr:twoCellAnchor editAs="oneCell">
    <xdr:from>
      <xdr:col>5</xdr:col>
      <xdr:colOff>106680</xdr:colOff>
      <xdr:row>10</xdr:row>
      <xdr:rowOff>160020</xdr:rowOff>
    </xdr:from>
    <xdr:to>
      <xdr:col>6</xdr:col>
      <xdr:colOff>356022</xdr:colOff>
      <xdr:row>12</xdr:row>
      <xdr:rowOff>101025</xdr:rowOff>
    </xdr:to>
    <xdr:pic>
      <xdr:nvPicPr>
        <xdr:cNvPr id="12" name="Obrázek 11">
          <a:extLst>
            <a:ext uri="{FF2B5EF4-FFF2-40B4-BE49-F238E27FC236}">
              <a16:creationId xmlns:a16="http://schemas.microsoft.com/office/drawing/2014/main" id="{A131A797-578E-64E5-0F43-857DC2D7CA19}"/>
            </a:ext>
          </a:extLst>
        </xdr:cNvPr>
        <xdr:cNvPicPr>
          <a:picLocks noChangeAspect="1"/>
        </xdr:cNvPicPr>
      </xdr:nvPicPr>
      <xdr:blipFill>
        <a:blip xmlns:r="http://schemas.openxmlformats.org/officeDocument/2006/relationships" r:embed="rId2"/>
        <a:stretch>
          <a:fillRect/>
        </a:stretch>
      </xdr:blipFill>
      <xdr:spPr>
        <a:xfrm>
          <a:off x="3291840" y="3406140"/>
          <a:ext cx="858942" cy="306765"/>
        </a:xfrm>
        <a:prstGeom prst="rect">
          <a:avLst/>
        </a:prstGeom>
      </xdr:spPr>
    </xdr:pic>
    <xdr:clientData/>
  </xdr:twoCellAnchor>
  <xdr:twoCellAnchor editAs="oneCell">
    <xdr:from>
      <xdr:col>5</xdr:col>
      <xdr:colOff>419101</xdr:colOff>
      <xdr:row>12</xdr:row>
      <xdr:rowOff>83821</xdr:rowOff>
    </xdr:from>
    <xdr:to>
      <xdr:col>7</xdr:col>
      <xdr:colOff>60961</xdr:colOff>
      <xdr:row>14</xdr:row>
      <xdr:rowOff>118111</xdr:rowOff>
    </xdr:to>
    <xdr:pic>
      <xdr:nvPicPr>
        <xdr:cNvPr id="14" name="Obrázek 13">
          <a:extLst>
            <a:ext uri="{FF2B5EF4-FFF2-40B4-BE49-F238E27FC236}">
              <a16:creationId xmlns:a16="http://schemas.microsoft.com/office/drawing/2014/main" id="{A04C368C-087B-83F2-147A-92F7EA903000}"/>
            </a:ext>
          </a:extLst>
        </xdr:cNvPr>
        <xdr:cNvPicPr>
          <a:picLocks noChangeAspect="1"/>
        </xdr:cNvPicPr>
      </xdr:nvPicPr>
      <xdr:blipFill>
        <a:blip xmlns:r="http://schemas.openxmlformats.org/officeDocument/2006/relationships" r:embed="rId3"/>
        <a:stretch>
          <a:fillRect/>
        </a:stretch>
      </xdr:blipFill>
      <xdr:spPr>
        <a:xfrm>
          <a:off x="3604261" y="3710941"/>
          <a:ext cx="861060" cy="430530"/>
        </a:xfrm>
        <a:prstGeom prst="rect">
          <a:avLst/>
        </a:prstGeom>
      </xdr:spPr>
    </xdr:pic>
    <xdr:clientData/>
  </xdr:twoCellAnchor>
  <xdr:twoCellAnchor editAs="oneCell">
    <xdr:from>
      <xdr:col>4</xdr:col>
      <xdr:colOff>137160</xdr:colOff>
      <xdr:row>22</xdr:row>
      <xdr:rowOff>30480</xdr:rowOff>
    </xdr:from>
    <xdr:to>
      <xdr:col>6</xdr:col>
      <xdr:colOff>529590</xdr:colOff>
      <xdr:row>24</xdr:row>
      <xdr:rowOff>167640</xdr:rowOff>
    </xdr:to>
    <xdr:pic>
      <xdr:nvPicPr>
        <xdr:cNvPr id="16" name="Obrázek 15">
          <a:extLst>
            <a:ext uri="{FF2B5EF4-FFF2-40B4-BE49-F238E27FC236}">
              <a16:creationId xmlns:a16="http://schemas.microsoft.com/office/drawing/2014/main" id="{E8ECE7DD-2818-737A-C8DC-E5E173C64EF2}"/>
            </a:ext>
          </a:extLst>
        </xdr:cNvPr>
        <xdr:cNvPicPr>
          <a:picLocks noChangeAspect="1"/>
        </xdr:cNvPicPr>
      </xdr:nvPicPr>
      <xdr:blipFill>
        <a:blip xmlns:r="http://schemas.openxmlformats.org/officeDocument/2006/relationships" r:embed="rId4"/>
        <a:stretch>
          <a:fillRect/>
        </a:stretch>
      </xdr:blipFill>
      <xdr:spPr>
        <a:xfrm>
          <a:off x="2575560" y="4206240"/>
          <a:ext cx="1748790" cy="518160"/>
        </a:xfrm>
        <a:prstGeom prst="rect">
          <a:avLst/>
        </a:prstGeom>
      </xdr:spPr>
    </xdr:pic>
    <xdr:clientData/>
  </xdr:twoCellAnchor>
  <xdr:twoCellAnchor editAs="oneCell">
    <xdr:from>
      <xdr:col>4</xdr:col>
      <xdr:colOff>739140</xdr:colOff>
      <xdr:row>16</xdr:row>
      <xdr:rowOff>150518</xdr:rowOff>
    </xdr:from>
    <xdr:to>
      <xdr:col>6</xdr:col>
      <xdr:colOff>301205</xdr:colOff>
      <xdr:row>18</xdr:row>
      <xdr:rowOff>1959</xdr:rowOff>
    </xdr:to>
    <xdr:pic>
      <xdr:nvPicPr>
        <xdr:cNvPr id="18" name="Obrázek 17">
          <a:extLst>
            <a:ext uri="{FF2B5EF4-FFF2-40B4-BE49-F238E27FC236}">
              <a16:creationId xmlns:a16="http://schemas.microsoft.com/office/drawing/2014/main" id="{3E5DACC1-6C3E-F1C6-6AE8-D2CAB6459938}"/>
            </a:ext>
          </a:extLst>
        </xdr:cNvPr>
        <xdr:cNvPicPr>
          <a:picLocks noChangeAspect="1"/>
        </xdr:cNvPicPr>
      </xdr:nvPicPr>
      <xdr:blipFill>
        <a:blip xmlns:r="http://schemas.openxmlformats.org/officeDocument/2006/relationships" r:embed="rId5"/>
        <a:stretch>
          <a:fillRect/>
        </a:stretch>
      </xdr:blipFill>
      <xdr:spPr>
        <a:xfrm>
          <a:off x="3177540" y="4600598"/>
          <a:ext cx="918425" cy="232441"/>
        </a:xfrm>
        <a:prstGeom prst="rect">
          <a:avLst/>
        </a:prstGeom>
      </xdr:spPr>
    </xdr:pic>
    <xdr:clientData/>
  </xdr:twoCellAnchor>
  <xdr:twoCellAnchor editAs="oneCell">
    <xdr:from>
      <xdr:col>5</xdr:col>
      <xdr:colOff>1</xdr:colOff>
      <xdr:row>19</xdr:row>
      <xdr:rowOff>1</xdr:rowOff>
    </xdr:from>
    <xdr:to>
      <xdr:col>6</xdr:col>
      <xdr:colOff>347785</xdr:colOff>
      <xdr:row>19</xdr:row>
      <xdr:rowOff>190501</xdr:rowOff>
    </xdr:to>
    <xdr:pic>
      <xdr:nvPicPr>
        <xdr:cNvPr id="19" name="Obrázek 18">
          <a:extLst>
            <a:ext uri="{FF2B5EF4-FFF2-40B4-BE49-F238E27FC236}">
              <a16:creationId xmlns:a16="http://schemas.microsoft.com/office/drawing/2014/main" id="{A1EE0328-EC07-007E-8893-41EC1EA85BF3}"/>
            </a:ext>
          </a:extLst>
        </xdr:cNvPr>
        <xdr:cNvPicPr>
          <a:picLocks noChangeAspect="1"/>
        </xdr:cNvPicPr>
      </xdr:nvPicPr>
      <xdr:blipFill>
        <a:blip xmlns:r="http://schemas.openxmlformats.org/officeDocument/2006/relationships" r:embed="rId6"/>
        <a:stretch>
          <a:fillRect/>
        </a:stretch>
      </xdr:blipFill>
      <xdr:spPr>
        <a:xfrm>
          <a:off x="3185161" y="5013961"/>
          <a:ext cx="957384" cy="190500"/>
        </a:xfrm>
        <a:prstGeom prst="rect">
          <a:avLst/>
        </a:prstGeom>
      </xdr:spPr>
    </xdr:pic>
    <xdr:clientData/>
  </xdr:twoCellAnchor>
  <xdr:twoCellAnchor editAs="oneCell">
    <xdr:from>
      <xdr:col>4</xdr:col>
      <xdr:colOff>685801</xdr:colOff>
      <xdr:row>20</xdr:row>
      <xdr:rowOff>114300</xdr:rowOff>
    </xdr:from>
    <xdr:to>
      <xdr:col>6</xdr:col>
      <xdr:colOff>467361</xdr:colOff>
      <xdr:row>21</xdr:row>
      <xdr:rowOff>144780</xdr:rowOff>
    </xdr:to>
    <xdr:pic>
      <xdr:nvPicPr>
        <xdr:cNvPr id="20" name="Obrázek 19">
          <a:extLst>
            <a:ext uri="{FF2B5EF4-FFF2-40B4-BE49-F238E27FC236}">
              <a16:creationId xmlns:a16="http://schemas.microsoft.com/office/drawing/2014/main" id="{E8B9CE75-862C-3DDA-6350-16F1AEB1E4AE}"/>
            </a:ext>
          </a:extLst>
        </xdr:cNvPr>
        <xdr:cNvPicPr>
          <a:picLocks noChangeAspect="1"/>
        </xdr:cNvPicPr>
      </xdr:nvPicPr>
      <xdr:blipFill>
        <a:blip xmlns:r="http://schemas.openxmlformats.org/officeDocument/2006/relationships" r:embed="rId7"/>
        <a:stretch>
          <a:fillRect/>
        </a:stretch>
      </xdr:blipFill>
      <xdr:spPr>
        <a:xfrm>
          <a:off x="3124201" y="5326380"/>
          <a:ext cx="1137920" cy="213360"/>
        </a:xfrm>
        <a:prstGeom prst="rect">
          <a:avLst/>
        </a:prstGeom>
      </xdr:spPr>
    </xdr:pic>
    <xdr:clientData/>
  </xdr:twoCellAnchor>
  <xdr:twoCellAnchor editAs="oneCell">
    <xdr:from>
      <xdr:col>5</xdr:col>
      <xdr:colOff>0</xdr:colOff>
      <xdr:row>24</xdr:row>
      <xdr:rowOff>160021</xdr:rowOff>
    </xdr:from>
    <xdr:to>
      <xdr:col>6</xdr:col>
      <xdr:colOff>287216</xdr:colOff>
      <xdr:row>26</xdr:row>
      <xdr:rowOff>144781</xdr:rowOff>
    </xdr:to>
    <xdr:pic>
      <xdr:nvPicPr>
        <xdr:cNvPr id="2" name="Obrázek 1">
          <a:extLst>
            <a:ext uri="{FF2B5EF4-FFF2-40B4-BE49-F238E27FC236}">
              <a16:creationId xmlns:a16="http://schemas.microsoft.com/office/drawing/2014/main" id="{12F4F325-C07D-941D-5628-E7AD173098FE}"/>
            </a:ext>
          </a:extLst>
        </xdr:cNvPr>
        <xdr:cNvPicPr>
          <a:picLocks noChangeAspect="1"/>
        </xdr:cNvPicPr>
      </xdr:nvPicPr>
      <xdr:blipFill>
        <a:blip xmlns:r="http://schemas.openxmlformats.org/officeDocument/2006/relationships" r:embed="rId8"/>
        <a:stretch>
          <a:fillRect/>
        </a:stretch>
      </xdr:blipFill>
      <xdr:spPr>
        <a:xfrm>
          <a:off x="3185160" y="6111241"/>
          <a:ext cx="896816" cy="381000"/>
        </a:xfrm>
        <a:prstGeom prst="rect">
          <a:avLst/>
        </a:prstGeom>
      </xdr:spPr>
    </xdr:pic>
    <xdr:clientData/>
  </xdr:twoCellAnchor>
  <xdr:twoCellAnchor editAs="oneCell">
    <xdr:from>
      <xdr:col>4</xdr:col>
      <xdr:colOff>472440</xdr:colOff>
      <xdr:row>26</xdr:row>
      <xdr:rowOff>129541</xdr:rowOff>
    </xdr:from>
    <xdr:to>
      <xdr:col>6</xdr:col>
      <xdr:colOff>198120</xdr:colOff>
      <xdr:row>28</xdr:row>
      <xdr:rowOff>64080</xdr:rowOff>
    </xdr:to>
    <xdr:pic>
      <xdr:nvPicPr>
        <xdr:cNvPr id="3" name="Obrázek 2">
          <a:extLst>
            <a:ext uri="{FF2B5EF4-FFF2-40B4-BE49-F238E27FC236}">
              <a16:creationId xmlns:a16="http://schemas.microsoft.com/office/drawing/2014/main" id="{F980E222-FFFD-FE10-F55A-DF63E4D522BE}"/>
            </a:ext>
          </a:extLst>
        </xdr:cNvPr>
        <xdr:cNvPicPr>
          <a:picLocks noChangeAspect="1"/>
        </xdr:cNvPicPr>
      </xdr:nvPicPr>
      <xdr:blipFill rotWithShape="1">
        <a:blip xmlns:r="http://schemas.openxmlformats.org/officeDocument/2006/relationships" r:embed="rId9"/>
        <a:srcRect r="1670" b="9243"/>
        <a:stretch/>
      </xdr:blipFill>
      <xdr:spPr>
        <a:xfrm>
          <a:off x="2910840" y="6469381"/>
          <a:ext cx="1082040" cy="330779"/>
        </a:xfrm>
        <a:prstGeom prst="rect">
          <a:avLst/>
        </a:prstGeom>
      </xdr:spPr>
    </xdr:pic>
    <xdr:clientData/>
  </xdr:twoCellAnchor>
  <xdr:twoCellAnchor editAs="oneCell">
    <xdr:from>
      <xdr:col>8</xdr:col>
      <xdr:colOff>218909</xdr:colOff>
      <xdr:row>32</xdr:row>
      <xdr:rowOff>10111</xdr:rowOff>
    </xdr:from>
    <xdr:to>
      <xdr:col>9</xdr:col>
      <xdr:colOff>243002</xdr:colOff>
      <xdr:row>35</xdr:row>
      <xdr:rowOff>68633</xdr:rowOff>
    </xdr:to>
    <xdr:pic>
      <xdr:nvPicPr>
        <xdr:cNvPr id="4" name="Obrázek 3" descr="Foto / Photo: Logo MŠMT">
          <a:extLst>
            <a:ext uri="{FF2B5EF4-FFF2-40B4-BE49-F238E27FC236}">
              <a16:creationId xmlns:a16="http://schemas.microsoft.com/office/drawing/2014/main" id="{0C8A1F55-C904-4FBD-AB3B-6209DAC292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96649" y="6075631"/>
          <a:ext cx="1083273" cy="630022"/>
        </a:xfrm>
        <a:prstGeom prst="rect">
          <a:avLst/>
        </a:prstGeom>
        <a:noFill/>
        <a:ln>
          <a:noFill/>
        </a:ln>
      </xdr:spPr>
    </xdr:pic>
    <xdr:clientData/>
  </xdr:twoCellAnchor>
  <xdr:twoCellAnchor editAs="oneCell">
    <xdr:from>
      <xdr:col>4</xdr:col>
      <xdr:colOff>362947</xdr:colOff>
      <xdr:row>29</xdr:row>
      <xdr:rowOff>158499</xdr:rowOff>
    </xdr:from>
    <xdr:to>
      <xdr:col>8</xdr:col>
      <xdr:colOff>249133</xdr:colOff>
      <xdr:row>37</xdr:row>
      <xdr:rowOff>54561</xdr:rowOff>
    </xdr:to>
    <xdr:pic>
      <xdr:nvPicPr>
        <xdr:cNvPr id="5" name="Obrázek 4" descr="Obsah obrázku Písmo, text, symbol, logo&#10;&#10;Popis byl vytvořen automaticky">
          <a:extLst>
            <a:ext uri="{FF2B5EF4-FFF2-40B4-BE49-F238E27FC236}">
              <a16:creationId xmlns:a16="http://schemas.microsoft.com/office/drawing/2014/main" id="{B4A49F17-0BA5-49D2-B8A4-D6D8F729987E}"/>
            </a:ext>
          </a:extLst>
        </xdr:cNvPr>
        <xdr:cNvPicPr>
          <a:picLocks noChangeAspect="1"/>
        </xdr:cNvPicPr>
      </xdr:nvPicPr>
      <xdr:blipFill>
        <a:blip xmlns:r="http://schemas.openxmlformats.org/officeDocument/2006/relationships" r:embed="rId11"/>
        <a:stretch>
          <a:fillRect/>
        </a:stretch>
      </xdr:blipFill>
      <xdr:spPr>
        <a:xfrm>
          <a:off x="2801347" y="5690619"/>
          <a:ext cx="2225526" cy="1381962"/>
        </a:xfrm>
        <a:prstGeom prst="rect">
          <a:avLst/>
        </a:prstGeom>
      </xdr:spPr>
    </xdr:pic>
    <xdr:clientData/>
  </xdr:twoCellAnchor>
  <xdr:twoCellAnchor editAs="oneCell">
    <xdr:from>
      <xdr:col>1</xdr:col>
      <xdr:colOff>487680</xdr:colOff>
      <xdr:row>32</xdr:row>
      <xdr:rowOff>13227</xdr:rowOff>
    </xdr:from>
    <xdr:to>
      <xdr:col>4</xdr:col>
      <xdr:colOff>427971</xdr:colOff>
      <xdr:row>35</xdr:row>
      <xdr:rowOff>69551</xdr:rowOff>
    </xdr:to>
    <xdr:pic>
      <xdr:nvPicPr>
        <xdr:cNvPr id="6" name="Obrázek 5" descr="Obsah obrázku text, Písmo, logo, Elektricky modrá&#10;&#10;Popis byl vytvořen automaticky">
          <a:extLst>
            <a:ext uri="{FF2B5EF4-FFF2-40B4-BE49-F238E27FC236}">
              <a16:creationId xmlns:a16="http://schemas.microsoft.com/office/drawing/2014/main" id="{DB23C394-50B7-48DB-9299-F3F14CD12C34}"/>
            </a:ext>
          </a:extLst>
        </xdr:cNvPr>
        <xdr:cNvPicPr>
          <a:picLocks noChangeAspect="1"/>
        </xdr:cNvPicPr>
      </xdr:nvPicPr>
      <xdr:blipFill>
        <a:blip xmlns:r="http://schemas.openxmlformats.org/officeDocument/2006/relationships" r:embed="rId12"/>
        <a:stretch>
          <a:fillRect/>
        </a:stretch>
      </xdr:blipFill>
      <xdr:spPr>
        <a:xfrm>
          <a:off x="1097280" y="6078747"/>
          <a:ext cx="1769091" cy="627824"/>
        </a:xfrm>
        <a:prstGeom prst="rect">
          <a:avLst/>
        </a:prstGeom>
      </xdr:spPr>
    </xdr:pic>
    <xdr:clientData/>
  </xdr:twoCellAnchor>
  <xdr:twoCellAnchor>
    <xdr:from>
      <xdr:col>10</xdr:col>
      <xdr:colOff>190500</xdr:colOff>
      <xdr:row>18</xdr:row>
      <xdr:rowOff>175260</xdr:rowOff>
    </xdr:from>
    <xdr:to>
      <xdr:col>16</xdr:col>
      <xdr:colOff>359284</xdr:colOff>
      <xdr:row>20</xdr:row>
      <xdr:rowOff>79171</xdr:rowOff>
    </xdr:to>
    <xdr:sp macro="" textlink="">
      <xdr:nvSpPr>
        <xdr:cNvPr id="7" name="TextovéPole 7">
          <a:extLst>
            <a:ext uri="{FF2B5EF4-FFF2-40B4-BE49-F238E27FC236}">
              <a16:creationId xmlns:a16="http://schemas.microsoft.com/office/drawing/2014/main" id="{1CC4C70F-20C9-6551-5A22-4031A12FF11A}"/>
            </a:ext>
          </a:extLst>
        </xdr:cNvPr>
        <xdr:cNvSpPr txBox="1"/>
      </xdr:nvSpPr>
      <xdr:spPr>
        <a:xfrm>
          <a:off x="6637020" y="3589020"/>
          <a:ext cx="3826384" cy="284911"/>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u="sng">
              <a:solidFill>
                <a:schemeClr val="accent1"/>
              </a:solidFill>
              <a:effectLst/>
              <a:latin typeface="+mj-lt"/>
              <a:ea typeface="Calibri" panose="020F0502020204030204" pitchFamily="34" charset="0"/>
              <a:cs typeface="Calibri" panose="020F0502020204030204" pitchFamily="34" charset="0"/>
            </a:rPr>
            <a:t>POLAK, Jaromír, et al. Dopravní a manipulační zařízení III. </a:t>
          </a:r>
          <a:endParaRPr lang="en-GB" sz="1200" u="sng">
            <a:solidFill>
              <a:schemeClr val="accent1"/>
            </a:solidFill>
            <a:latin typeface="+mj-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88592</xdr:colOff>
      <xdr:row>5</xdr:row>
      <xdr:rowOff>76200</xdr:rowOff>
    </xdr:from>
    <xdr:to>
      <xdr:col>18</xdr:col>
      <xdr:colOff>513663</xdr:colOff>
      <xdr:row>16</xdr:row>
      <xdr:rowOff>25495</xdr:rowOff>
    </xdr:to>
    <xdr:pic>
      <xdr:nvPicPr>
        <xdr:cNvPr id="2" name="Obrázek 1">
          <a:extLst>
            <a:ext uri="{FF2B5EF4-FFF2-40B4-BE49-F238E27FC236}">
              <a16:creationId xmlns:a16="http://schemas.microsoft.com/office/drawing/2014/main" id="{DD049523-D478-428F-A13B-26B3578590F6}"/>
            </a:ext>
          </a:extLst>
        </xdr:cNvPr>
        <xdr:cNvPicPr>
          <a:picLocks noChangeAspect="1"/>
        </xdr:cNvPicPr>
      </xdr:nvPicPr>
      <xdr:blipFill rotWithShape="1">
        <a:blip xmlns:r="http://schemas.openxmlformats.org/officeDocument/2006/relationships" r:embed="rId1"/>
        <a:srcRect t="34188"/>
        <a:stretch/>
      </xdr:blipFill>
      <xdr:spPr>
        <a:xfrm>
          <a:off x="6535112" y="1120140"/>
          <a:ext cx="5301871" cy="2082895"/>
        </a:xfrm>
        <a:prstGeom prst="rect">
          <a:avLst/>
        </a:prstGeom>
      </xdr:spPr>
    </xdr:pic>
    <xdr:clientData/>
  </xdr:twoCellAnchor>
  <xdr:twoCellAnchor editAs="oneCell">
    <xdr:from>
      <xdr:col>5</xdr:col>
      <xdr:colOff>1</xdr:colOff>
      <xdr:row>15</xdr:row>
      <xdr:rowOff>1</xdr:rowOff>
    </xdr:from>
    <xdr:to>
      <xdr:col>6</xdr:col>
      <xdr:colOff>347785</xdr:colOff>
      <xdr:row>15</xdr:row>
      <xdr:rowOff>190501</xdr:rowOff>
    </xdr:to>
    <xdr:pic>
      <xdr:nvPicPr>
        <xdr:cNvPr id="7" name="Obrázek 6">
          <a:extLst>
            <a:ext uri="{FF2B5EF4-FFF2-40B4-BE49-F238E27FC236}">
              <a16:creationId xmlns:a16="http://schemas.microsoft.com/office/drawing/2014/main" id="{1644A832-14B5-4400-AA86-C754F58A0913}"/>
            </a:ext>
          </a:extLst>
        </xdr:cNvPr>
        <xdr:cNvPicPr>
          <a:picLocks noChangeAspect="1"/>
        </xdr:cNvPicPr>
      </xdr:nvPicPr>
      <xdr:blipFill>
        <a:blip xmlns:r="http://schemas.openxmlformats.org/officeDocument/2006/relationships" r:embed="rId2"/>
        <a:stretch>
          <a:fillRect/>
        </a:stretch>
      </xdr:blipFill>
      <xdr:spPr>
        <a:xfrm>
          <a:off x="3185161" y="3596641"/>
          <a:ext cx="957384" cy="190500"/>
        </a:xfrm>
        <a:prstGeom prst="rect">
          <a:avLst/>
        </a:prstGeom>
      </xdr:spPr>
    </xdr:pic>
    <xdr:clientData/>
  </xdr:twoCellAnchor>
  <xdr:twoCellAnchor editAs="oneCell">
    <xdr:from>
      <xdr:col>5</xdr:col>
      <xdr:colOff>167640</xdr:colOff>
      <xdr:row>16</xdr:row>
      <xdr:rowOff>129541</xdr:rowOff>
    </xdr:from>
    <xdr:to>
      <xdr:col>7</xdr:col>
      <xdr:colOff>30480</xdr:colOff>
      <xdr:row>18</xdr:row>
      <xdr:rowOff>64080</xdr:rowOff>
    </xdr:to>
    <xdr:pic>
      <xdr:nvPicPr>
        <xdr:cNvPr id="10" name="Obrázek 9">
          <a:extLst>
            <a:ext uri="{FF2B5EF4-FFF2-40B4-BE49-F238E27FC236}">
              <a16:creationId xmlns:a16="http://schemas.microsoft.com/office/drawing/2014/main" id="{964B3EA7-7AC3-4D2A-85BD-9B9D7C5EB91F}"/>
            </a:ext>
          </a:extLst>
        </xdr:cNvPr>
        <xdr:cNvPicPr>
          <a:picLocks noChangeAspect="1"/>
        </xdr:cNvPicPr>
      </xdr:nvPicPr>
      <xdr:blipFill rotWithShape="1">
        <a:blip xmlns:r="http://schemas.openxmlformats.org/officeDocument/2006/relationships" r:embed="rId3"/>
        <a:srcRect r="1670" b="9243"/>
        <a:stretch/>
      </xdr:blipFill>
      <xdr:spPr>
        <a:xfrm>
          <a:off x="3352800" y="3307081"/>
          <a:ext cx="1082040" cy="330779"/>
        </a:xfrm>
        <a:prstGeom prst="rect">
          <a:avLst/>
        </a:prstGeom>
      </xdr:spPr>
    </xdr:pic>
    <xdr:clientData/>
  </xdr:twoCellAnchor>
  <xdr:twoCellAnchor editAs="oneCell">
    <xdr:from>
      <xdr:col>5</xdr:col>
      <xdr:colOff>342901</xdr:colOff>
      <xdr:row>22</xdr:row>
      <xdr:rowOff>167640</xdr:rowOff>
    </xdr:from>
    <xdr:to>
      <xdr:col>6</xdr:col>
      <xdr:colOff>449581</xdr:colOff>
      <xdr:row>24</xdr:row>
      <xdr:rowOff>51663</xdr:rowOff>
    </xdr:to>
    <xdr:pic>
      <xdr:nvPicPr>
        <xdr:cNvPr id="11" name="Obrázek 10">
          <a:extLst>
            <a:ext uri="{FF2B5EF4-FFF2-40B4-BE49-F238E27FC236}">
              <a16:creationId xmlns:a16="http://schemas.microsoft.com/office/drawing/2014/main" id="{351867E3-BC7C-B1BA-4891-89A9E280F14B}"/>
            </a:ext>
          </a:extLst>
        </xdr:cNvPr>
        <xdr:cNvPicPr>
          <a:picLocks noChangeAspect="1"/>
        </xdr:cNvPicPr>
      </xdr:nvPicPr>
      <xdr:blipFill>
        <a:blip xmlns:r="http://schemas.openxmlformats.org/officeDocument/2006/relationships" r:embed="rId4"/>
        <a:stretch>
          <a:fillRect/>
        </a:stretch>
      </xdr:blipFill>
      <xdr:spPr>
        <a:xfrm>
          <a:off x="3528061" y="4663440"/>
          <a:ext cx="716280" cy="265023"/>
        </a:xfrm>
        <a:prstGeom prst="rect">
          <a:avLst/>
        </a:prstGeom>
      </xdr:spPr>
    </xdr:pic>
    <xdr:clientData/>
  </xdr:twoCellAnchor>
  <xdr:twoCellAnchor editAs="oneCell">
    <xdr:from>
      <xdr:col>4</xdr:col>
      <xdr:colOff>685800</xdr:colOff>
      <xdr:row>18</xdr:row>
      <xdr:rowOff>152401</xdr:rowOff>
    </xdr:from>
    <xdr:to>
      <xdr:col>6</xdr:col>
      <xdr:colOff>579121</xdr:colOff>
      <xdr:row>20</xdr:row>
      <xdr:rowOff>175261</xdr:rowOff>
    </xdr:to>
    <xdr:pic>
      <xdr:nvPicPr>
        <xdr:cNvPr id="15" name="Obrázek 14">
          <a:extLst>
            <a:ext uri="{FF2B5EF4-FFF2-40B4-BE49-F238E27FC236}">
              <a16:creationId xmlns:a16="http://schemas.microsoft.com/office/drawing/2014/main" id="{987DD252-1C3C-09B0-EC53-DB576ECEFCE4}"/>
            </a:ext>
          </a:extLst>
        </xdr:cNvPr>
        <xdr:cNvPicPr>
          <a:picLocks noChangeAspect="1"/>
        </xdr:cNvPicPr>
      </xdr:nvPicPr>
      <xdr:blipFill>
        <a:blip xmlns:r="http://schemas.openxmlformats.org/officeDocument/2006/relationships" r:embed="rId5"/>
        <a:stretch>
          <a:fillRect/>
        </a:stretch>
      </xdr:blipFill>
      <xdr:spPr>
        <a:xfrm>
          <a:off x="3124200" y="3870961"/>
          <a:ext cx="1249681" cy="403860"/>
        </a:xfrm>
        <a:prstGeom prst="rect">
          <a:avLst/>
        </a:prstGeom>
      </xdr:spPr>
    </xdr:pic>
    <xdr:clientData/>
  </xdr:twoCellAnchor>
  <xdr:twoCellAnchor editAs="oneCell">
    <xdr:from>
      <xdr:col>5</xdr:col>
      <xdr:colOff>152401</xdr:colOff>
      <xdr:row>26</xdr:row>
      <xdr:rowOff>83820</xdr:rowOff>
    </xdr:from>
    <xdr:to>
      <xdr:col>6</xdr:col>
      <xdr:colOff>608741</xdr:colOff>
      <xdr:row>28</xdr:row>
      <xdr:rowOff>137160</xdr:rowOff>
    </xdr:to>
    <xdr:pic>
      <xdr:nvPicPr>
        <xdr:cNvPr id="17" name="Obrázek 16">
          <a:extLst>
            <a:ext uri="{FF2B5EF4-FFF2-40B4-BE49-F238E27FC236}">
              <a16:creationId xmlns:a16="http://schemas.microsoft.com/office/drawing/2014/main" id="{5EC05F35-20E5-4E73-4013-583024DEA3C6}"/>
            </a:ext>
          </a:extLst>
        </xdr:cNvPr>
        <xdr:cNvPicPr>
          <a:picLocks noChangeAspect="1"/>
        </xdr:cNvPicPr>
      </xdr:nvPicPr>
      <xdr:blipFill>
        <a:blip xmlns:r="http://schemas.openxmlformats.org/officeDocument/2006/relationships" r:embed="rId6"/>
        <a:stretch>
          <a:fillRect/>
        </a:stretch>
      </xdr:blipFill>
      <xdr:spPr>
        <a:xfrm>
          <a:off x="3337561" y="5722620"/>
          <a:ext cx="1065940" cy="449580"/>
        </a:xfrm>
        <a:prstGeom prst="rect">
          <a:avLst/>
        </a:prstGeom>
      </xdr:spPr>
    </xdr:pic>
    <xdr:clientData/>
  </xdr:twoCellAnchor>
  <xdr:twoCellAnchor editAs="oneCell">
    <xdr:from>
      <xdr:col>8</xdr:col>
      <xdr:colOff>241769</xdr:colOff>
      <xdr:row>33</xdr:row>
      <xdr:rowOff>10111</xdr:rowOff>
    </xdr:from>
    <xdr:to>
      <xdr:col>9</xdr:col>
      <xdr:colOff>265862</xdr:colOff>
      <xdr:row>36</xdr:row>
      <xdr:rowOff>53393</xdr:rowOff>
    </xdr:to>
    <xdr:pic>
      <xdr:nvPicPr>
        <xdr:cNvPr id="3" name="Obrázek 2" descr="Foto / Photo: Logo MŠMT">
          <a:extLst>
            <a:ext uri="{FF2B5EF4-FFF2-40B4-BE49-F238E27FC236}">
              <a16:creationId xmlns:a16="http://schemas.microsoft.com/office/drawing/2014/main" id="{638BAC1A-E581-4165-9C04-6073ECCB1C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19509" y="6593791"/>
          <a:ext cx="1083273" cy="576682"/>
        </a:xfrm>
        <a:prstGeom prst="rect">
          <a:avLst/>
        </a:prstGeom>
        <a:noFill/>
        <a:ln>
          <a:noFill/>
        </a:ln>
      </xdr:spPr>
    </xdr:pic>
    <xdr:clientData/>
  </xdr:twoCellAnchor>
  <xdr:twoCellAnchor editAs="oneCell">
    <xdr:from>
      <xdr:col>4</xdr:col>
      <xdr:colOff>385807</xdr:colOff>
      <xdr:row>30</xdr:row>
      <xdr:rowOff>173739</xdr:rowOff>
    </xdr:from>
    <xdr:to>
      <xdr:col>8</xdr:col>
      <xdr:colOff>271993</xdr:colOff>
      <xdr:row>38</xdr:row>
      <xdr:rowOff>54561</xdr:rowOff>
    </xdr:to>
    <xdr:pic>
      <xdr:nvPicPr>
        <xdr:cNvPr id="4" name="Obrázek 3" descr="Obsah obrázku Písmo, text, symbol, logo&#10;&#10;Popis byl vytvořen automaticky">
          <a:extLst>
            <a:ext uri="{FF2B5EF4-FFF2-40B4-BE49-F238E27FC236}">
              <a16:creationId xmlns:a16="http://schemas.microsoft.com/office/drawing/2014/main" id="{D47F1C7B-9B5F-4D6B-B257-CA77CEE527EE}"/>
            </a:ext>
          </a:extLst>
        </xdr:cNvPr>
        <xdr:cNvPicPr>
          <a:picLocks noChangeAspect="1"/>
        </xdr:cNvPicPr>
      </xdr:nvPicPr>
      <xdr:blipFill>
        <a:blip xmlns:r="http://schemas.openxmlformats.org/officeDocument/2006/relationships" r:embed="rId8"/>
        <a:stretch>
          <a:fillRect/>
        </a:stretch>
      </xdr:blipFill>
      <xdr:spPr>
        <a:xfrm>
          <a:off x="2824207" y="6208779"/>
          <a:ext cx="2225526" cy="1351482"/>
        </a:xfrm>
        <a:prstGeom prst="rect">
          <a:avLst/>
        </a:prstGeom>
      </xdr:spPr>
    </xdr:pic>
    <xdr:clientData/>
  </xdr:twoCellAnchor>
  <xdr:twoCellAnchor editAs="oneCell">
    <xdr:from>
      <xdr:col>1</xdr:col>
      <xdr:colOff>510540</xdr:colOff>
      <xdr:row>33</xdr:row>
      <xdr:rowOff>13227</xdr:rowOff>
    </xdr:from>
    <xdr:to>
      <xdr:col>4</xdr:col>
      <xdr:colOff>450831</xdr:colOff>
      <xdr:row>36</xdr:row>
      <xdr:rowOff>54311</xdr:rowOff>
    </xdr:to>
    <xdr:pic>
      <xdr:nvPicPr>
        <xdr:cNvPr id="5" name="Obrázek 4" descr="Obsah obrázku text, Písmo, logo, Elektricky modrá&#10;&#10;Popis byl vytvořen automaticky">
          <a:extLst>
            <a:ext uri="{FF2B5EF4-FFF2-40B4-BE49-F238E27FC236}">
              <a16:creationId xmlns:a16="http://schemas.microsoft.com/office/drawing/2014/main" id="{A99E2607-7003-44E9-9387-879E78253C2D}"/>
            </a:ext>
          </a:extLst>
        </xdr:cNvPr>
        <xdr:cNvPicPr>
          <a:picLocks noChangeAspect="1"/>
        </xdr:cNvPicPr>
      </xdr:nvPicPr>
      <xdr:blipFill>
        <a:blip xmlns:r="http://schemas.openxmlformats.org/officeDocument/2006/relationships" r:embed="rId9"/>
        <a:stretch>
          <a:fillRect/>
        </a:stretch>
      </xdr:blipFill>
      <xdr:spPr>
        <a:xfrm>
          <a:off x="1120140" y="6596907"/>
          <a:ext cx="1769091" cy="574484"/>
        </a:xfrm>
        <a:prstGeom prst="rect">
          <a:avLst/>
        </a:prstGeom>
      </xdr:spPr>
    </xdr:pic>
    <xdr:clientData/>
  </xdr:twoCellAnchor>
  <xdr:twoCellAnchor editAs="oneCell">
    <xdr:from>
      <xdr:col>5</xdr:col>
      <xdr:colOff>337456</xdr:colOff>
      <xdr:row>24</xdr:row>
      <xdr:rowOff>22860</xdr:rowOff>
    </xdr:from>
    <xdr:to>
      <xdr:col>6</xdr:col>
      <xdr:colOff>474345</xdr:colOff>
      <xdr:row>26</xdr:row>
      <xdr:rowOff>37532</xdr:rowOff>
    </xdr:to>
    <xdr:pic>
      <xdr:nvPicPr>
        <xdr:cNvPr id="6" name="Obrázek 5">
          <a:extLst>
            <a:ext uri="{FF2B5EF4-FFF2-40B4-BE49-F238E27FC236}">
              <a16:creationId xmlns:a16="http://schemas.microsoft.com/office/drawing/2014/main" id="{4CC84444-1CD1-49AB-B24F-8A7C37009F51}"/>
            </a:ext>
          </a:extLst>
        </xdr:cNvPr>
        <xdr:cNvPicPr>
          <a:picLocks noChangeAspect="1"/>
        </xdr:cNvPicPr>
      </xdr:nvPicPr>
      <xdr:blipFill>
        <a:blip xmlns:r="http://schemas.openxmlformats.org/officeDocument/2006/relationships" r:embed="rId10"/>
        <a:stretch>
          <a:fillRect/>
        </a:stretch>
      </xdr:blipFill>
      <xdr:spPr>
        <a:xfrm>
          <a:off x="3522616" y="4899660"/>
          <a:ext cx="746489" cy="410912"/>
        </a:xfrm>
        <a:prstGeom prst="rect">
          <a:avLst/>
        </a:prstGeom>
      </xdr:spPr>
    </xdr:pic>
    <xdr:clientData/>
  </xdr:twoCellAnchor>
  <xdr:twoCellAnchor>
    <xdr:from>
      <xdr:col>10</xdr:col>
      <xdr:colOff>358140</xdr:colOff>
      <xdr:row>16</xdr:row>
      <xdr:rowOff>0</xdr:rowOff>
    </xdr:from>
    <xdr:to>
      <xdr:col>16</xdr:col>
      <xdr:colOff>526924</xdr:colOff>
      <xdr:row>17</xdr:row>
      <xdr:rowOff>94411</xdr:rowOff>
    </xdr:to>
    <xdr:sp macro="" textlink="">
      <xdr:nvSpPr>
        <xdr:cNvPr id="8" name="TextovéPole 7">
          <a:extLst>
            <a:ext uri="{FF2B5EF4-FFF2-40B4-BE49-F238E27FC236}">
              <a16:creationId xmlns:a16="http://schemas.microsoft.com/office/drawing/2014/main" id="{1CC4C70F-20C9-6551-5A22-4031A12FF11A}"/>
            </a:ext>
          </a:extLst>
        </xdr:cNvPr>
        <xdr:cNvSpPr txBox="1"/>
      </xdr:nvSpPr>
      <xdr:spPr>
        <a:xfrm>
          <a:off x="6804660" y="3322320"/>
          <a:ext cx="3826384" cy="284911"/>
        </a:xfrm>
        <a:prstGeom prst="rect">
          <a:avLst/>
        </a:prstGeom>
        <a:noFill/>
      </xdr:spPr>
      <xdr:txBody>
        <a:bodyPr wrap="square">
          <a:spAutoFit/>
        </a:bodyPr>
        <a:lstStyle>
          <a:defPPr>
            <a:defRPr lang="cs-CZ"/>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200" u="sng">
              <a:solidFill>
                <a:schemeClr val="accent1"/>
              </a:solidFill>
              <a:effectLst/>
              <a:latin typeface="+mj-lt"/>
              <a:ea typeface="Calibri" panose="020F0502020204030204" pitchFamily="34" charset="0"/>
              <a:cs typeface="Calibri" panose="020F0502020204030204" pitchFamily="34" charset="0"/>
            </a:rPr>
            <a:t>POLAK, Jaromír, et al. Dopravní a manipulační zařízení III. </a:t>
          </a:r>
          <a:endParaRPr lang="en-GB" sz="1200" u="sng">
            <a:solidFill>
              <a:schemeClr val="accent1"/>
            </a:solidFill>
            <a:latin typeface="+mj-lt"/>
          </a:endParaRP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bozpinfo.cz/bezpecna-manipulace-s-bremeny-na-zdravem-pracovisti"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FA6BC-6181-4278-9CBB-E0302E98C731}">
  <dimension ref="A1:P11"/>
  <sheetViews>
    <sheetView workbookViewId="0">
      <selection activeCell="E20" sqref="E20"/>
    </sheetView>
  </sheetViews>
  <sheetFormatPr defaultRowHeight="14.4" x14ac:dyDescent="0.3"/>
  <sheetData>
    <row r="1" spans="1:16" ht="25.8" x14ac:dyDescent="0.5">
      <c r="A1" s="56" t="s">
        <v>108</v>
      </c>
    </row>
    <row r="3" spans="1:16" ht="21" x14ac:dyDescent="0.4">
      <c r="A3" s="44" t="s">
        <v>0</v>
      </c>
      <c r="B3" s="45"/>
      <c r="C3" s="46"/>
      <c r="D3" s="46"/>
      <c r="E3" s="46"/>
      <c r="F3" s="46"/>
      <c r="G3" s="46"/>
      <c r="H3" s="47"/>
      <c r="I3" s="53"/>
      <c r="J3" s="54" t="s">
        <v>121</v>
      </c>
      <c r="K3" s="46"/>
      <c r="L3" s="45"/>
      <c r="M3" s="45"/>
      <c r="N3" s="45"/>
      <c r="O3" s="45"/>
      <c r="P3" s="55"/>
    </row>
    <row r="4" spans="1:16" x14ac:dyDescent="0.3">
      <c r="A4" s="48"/>
      <c r="H4" s="49"/>
      <c r="I4" s="48"/>
      <c r="P4" s="49"/>
    </row>
    <row r="5" spans="1:16" x14ac:dyDescent="0.3">
      <c r="A5" s="48"/>
      <c r="B5" s="36"/>
      <c r="D5" t="s">
        <v>109</v>
      </c>
      <c r="H5" s="49"/>
      <c r="I5" s="48"/>
      <c r="J5" s="20"/>
      <c r="L5" t="s">
        <v>110</v>
      </c>
      <c r="P5" s="49"/>
    </row>
    <row r="6" spans="1:16" ht="15" thickBot="1" x14ac:dyDescent="0.35">
      <c r="A6" s="48"/>
      <c r="H6" s="49"/>
      <c r="I6" s="48"/>
      <c r="P6" s="49"/>
    </row>
    <row r="7" spans="1:16" ht="15" thickBot="1" x14ac:dyDescent="0.35">
      <c r="A7" s="48"/>
      <c r="B7" s="40"/>
      <c r="D7" t="s">
        <v>113</v>
      </c>
      <c r="H7" s="49"/>
      <c r="I7" s="48"/>
      <c r="J7" s="43"/>
      <c r="L7" t="s">
        <v>120</v>
      </c>
      <c r="P7" s="49"/>
    </row>
    <row r="8" spans="1:16" ht="15" thickBot="1" x14ac:dyDescent="0.35">
      <c r="A8" s="48"/>
      <c r="H8" s="49"/>
      <c r="I8" s="48"/>
      <c r="P8" s="49"/>
    </row>
    <row r="9" spans="1:16" ht="15" thickBot="1" x14ac:dyDescent="0.35">
      <c r="A9" s="48"/>
      <c r="B9" s="38"/>
      <c r="D9" t="s">
        <v>112</v>
      </c>
      <c r="H9" s="49"/>
      <c r="I9" s="48"/>
      <c r="J9" s="24"/>
      <c r="L9" t="s">
        <v>111</v>
      </c>
      <c r="P9" s="49"/>
    </row>
    <row r="10" spans="1:16" x14ac:dyDescent="0.3">
      <c r="A10" s="48"/>
      <c r="H10" s="49"/>
      <c r="I10" s="48"/>
      <c r="P10" s="49"/>
    </row>
    <row r="11" spans="1:16" x14ac:dyDescent="0.3">
      <c r="A11" s="50"/>
      <c r="B11" s="51"/>
      <c r="C11" s="51"/>
      <c r="D11" s="51"/>
      <c r="E11" s="51"/>
      <c r="F11" s="51"/>
      <c r="G11" s="51"/>
      <c r="H11" s="52"/>
      <c r="I11" s="50"/>
      <c r="J11" s="51"/>
      <c r="K11" s="51"/>
      <c r="L11" s="51"/>
      <c r="M11" s="51"/>
      <c r="N11" s="51"/>
      <c r="O11" s="51"/>
      <c r="P11" s="52"/>
    </row>
  </sheetData>
  <dataValidations count="1">
    <dataValidation type="list" allowBlank="1" showInputMessage="1" showErrorMessage="1" sqref="B9" xr:uid="{0C6CC50A-DEF6-420B-859D-404F14C458AA}">
      <formula1>$I$7:$I$8</formula1>
    </dataValidation>
  </dataValidations>
  <pageMargins left="0.7" right="0.7" top="0.78740157499999996" bottom="0.78740157499999996"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672-73C8-462F-B168-FEA7B86C713C}">
  <dimension ref="A2:N39"/>
  <sheetViews>
    <sheetView workbookViewId="0">
      <selection activeCell="K26" sqref="K26"/>
    </sheetView>
  </sheetViews>
  <sheetFormatPr defaultRowHeight="14.4" x14ac:dyDescent="0.3"/>
  <cols>
    <col min="4" max="4" width="14.109375" customWidth="1"/>
    <col min="5" max="5" width="14.21875" customWidth="1"/>
    <col min="6" max="6" width="18.88671875" customWidth="1"/>
    <col min="7" max="7" width="16.5546875" customWidth="1"/>
    <col min="8" max="8" width="19.5546875" customWidth="1"/>
  </cols>
  <sheetData>
    <row r="2" spans="1:14" ht="15.6" customHeight="1" x14ac:dyDescent="0.3">
      <c r="A2" s="3" t="s">
        <v>13</v>
      </c>
      <c r="B2" s="77" t="s">
        <v>168</v>
      </c>
      <c r="C2" s="77"/>
      <c r="D2" s="77"/>
      <c r="E2" s="77"/>
      <c r="F2" s="77"/>
      <c r="G2" s="77"/>
      <c r="H2" s="77"/>
      <c r="I2" s="77"/>
      <c r="J2" s="77"/>
      <c r="K2" s="77"/>
      <c r="L2" s="77"/>
      <c r="M2" s="77"/>
      <c r="N2" s="77"/>
    </row>
    <row r="3" spans="1:14" x14ac:dyDescent="0.3">
      <c r="B3" s="77"/>
      <c r="C3" s="77"/>
      <c r="D3" s="77"/>
      <c r="E3" s="77"/>
      <c r="F3" s="77"/>
      <c r="G3" s="77"/>
      <c r="H3" s="77"/>
      <c r="I3" s="77"/>
      <c r="J3" s="77"/>
      <c r="K3" s="77"/>
      <c r="L3" s="77"/>
      <c r="M3" s="77"/>
      <c r="N3" s="77"/>
    </row>
    <row r="4" spans="1:14" x14ac:dyDescent="0.3">
      <c r="B4" s="77"/>
      <c r="C4" s="77"/>
      <c r="D4" s="77"/>
      <c r="E4" s="77"/>
      <c r="F4" s="77"/>
      <c r="G4" s="77"/>
      <c r="H4" s="77"/>
      <c r="I4" s="77"/>
      <c r="J4" s="77"/>
      <c r="K4" s="77"/>
      <c r="L4" s="77"/>
      <c r="M4" s="77"/>
      <c r="N4" s="77"/>
    </row>
    <row r="5" spans="1:14" x14ac:dyDescent="0.3">
      <c r="B5" s="9"/>
      <c r="C5" s="9"/>
      <c r="D5" s="9"/>
      <c r="E5" s="9"/>
      <c r="F5" s="9"/>
      <c r="G5" s="9"/>
      <c r="H5" s="9"/>
      <c r="I5" s="9"/>
      <c r="J5" s="9"/>
      <c r="K5" s="9"/>
      <c r="L5" s="9"/>
      <c r="M5" s="9"/>
      <c r="N5" s="9"/>
    </row>
    <row r="6" spans="1:14" ht="16.2" x14ac:dyDescent="0.35">
      <c r="A6" s="3" t="s">
        <v>14</v>
      </c>
      <c r="B6" s="9"/>
      <c r="C6" s="9" t="s">
        <v>3</v>
      </c>
      <c r="D6" s="9"/>
      <c r="E6" s="9"/>
      <c r="F6" s="9" t="s">
        <v>17</v>
      </c>
      <c r="G6" s="36">
        <v>1500</v>
      </c>
      <c r="H6" s="9" t="s">
        <v>1</v>
      </c>
      <c r="J6" s="9"/>
      <c r="K6" s="9"/>
      <c r="L6" s="9"/>
      <c r="M6" s="9"/>
      <c r="N6" s="9"/>
    </row>
    <row r="7" spans="1:14" ht="16.2" x14ac:dyDescent="0.3">
      <c r="B7" s="9"/>
      <c r="C7" s="9" t="s">
        <v>20</v>
      </c>
      <c r="D7" s="9"/>
      <c r="E7" s="9"/>
      <c r="F7" s="9" t="s">
        <v>21</v>
      </c>
      <c r="G7" s="36">
        <v>0.12</v>
      </c>
      <c r="H7" s="4" t="s">
        <v>43</v>
      </c>
      <c r="J7" s="9"/>
      <c r="K7" s="9"/>
      <c r="L7" s="9"/>
      <c r="M7" s="9"/>
      <c r="N7" s="9"/>
    </row>
    <row r="8" spans="1:14" ht="15.6" x14ac:dyDescent="0.35">
      <c r="B8" s="9"/>
      <c r="C8" s="9" t="s">
        <v>4</v>
      </c>
      <c r="D8" s="9"/>
      <c r="E8" s="9"/>
      <c r="F8" s="9" t="s">
        <v>16</v>
      </c>
      <c r="G8" s="36">
        <v>120</v>
      </c>
      <c r="H8" s="9" t="s">
        <v>1</v>
      </c>
      <c r="J8" s="9"/>
      <c r="K8" s="9"/>
      <c r="L8" s="9"/>
      <c r="M8" s="9"/>
      <c r="N8" s="9"/>
    </row>
    <row r="9" spans="1:14" x14ac:dyDescent="0.3">
      <c r="B9" s="9"/>
      <c r="C9" s="9" t="s">
        <v>18</v>
      </c>
      <c r="D9" s="9"/>
      <c r="E9" s="9"/>
      <c r="F9" s="9" t="s">
        <v>15</v>
      </c>
      <c r="G9" s="36">
        <v>1.5</v>
      </c>
      <c r="H9" s="10" t="s">
        <v>19</v>
      </c>
      <c r="J9" s="9"/>
      <c r="K9" s="9"/>
      <c r="L9" s="9"/>
      <c r="M9" s="9"/>
      <c r="N9" s="9"/>
    </row>
    <row r="10" spans="1:14" ht="15" thickBot="1" x14ac:dyDescent="0.35">
      <c r="B10" s="9"/>
      <c r="C10" s="9"/>
      <c r="D10" s="9"/>
      <c r="E10" s="9"/>
      <c r="F10" s="9"/>
      <c r="G10" s="9"/>
      <c r="H10" s="9"/>
      <c r="I10" s="9"/>
      <c r="J10" s="9"/>
      <c r="K10" s="9"/>
      <c r="L10" s="9"/>
      <c r="M10" s="9"/>
      <c r="N10" s="9"/>
    </row>
    <row r="11" spans="1:14" ht="43.8" thickBot="1" x14ac:dyDescent="0.35">
      <c r="A11" s="5" t="s">
        <v>22</v>
      </c>
      <c r="B11" s="9"/>
      <c r="C11" s="11" t="s">
        <v>5</v>
      </c>
      <c r="D11" s="11" t="s">
        <v>9</v>
      </c>
      <c r="E11" s="58" t="s">
        <v>44</v>
      </c>
      <c r="F11" s="58" t="s">
        <v>54</v>
      </c>
      <c r="G11" s="58" t="s">
        <v>57</v>
      </c>
      <c r="H11" s="58" t="s">
        <v>45</v>
      </c>
      <c r="I11" s="12"/>
      <c r="J11" s="12"/>
      <c r="K11" s="12"/>
      <c r="L11" s="12"/>
      <c r="M11" s="12"/>
      <c r="N11" s="12"/>
    </row>
    <row r="12" spans="1:14" ht="15" thickBot="1" x14ac:dyDescent="0.35">
      <c r="B12" s="9"/>
      <c r="C12" s="13" t="s">
        <v>6</v>
      </c>
      <c r="D12" s="57" t="s">
        <v>10</v>
      </c>
      <c r="E12" s="60">
        <v>0.4</v>
      </c>
      <c r="F12" s="61">
        <v>4.0000000000000001E-3</v>
      </c>
      <c r="G12" s="61">
        <v>1.5E-3</v>
      </c>
      <c r="H12" s="62">
        <v>20</v>
      </c>
      <c r="I12" s="12"/>
      <c r="J12" s="12"/>
      <c r="K12" s="12"/>
      <c r="L12" s="12"/>
      <c r="M12" s="12"/>
      <c r="N12" s="12"/>
    </row>
    <row r="13" spans="1:14" ht="15" thickBot="1" x14ac:dyDescent="0.35">
      <c r="B13" s="9"/>
      <c r="C13" s="13" t="s">
        <v>7</v>
      </c>
      <c r="D13" s="57" t="s">
        <v>11</v>
      </c>
      <c r="E13" s="63">
        <v>0.3</v>
      </c>
      <c r="F13" s="59">
        <v>2.5000000000000001E-3</v>
      </c>
      <c r="G13" s="59">
        <v>3.0000000000000001E-3</v>
      </c>
      <c r="H13" s="64">
        <v>20</v>
      </c>
      <c r="I13" s="12"/>
      <c r="J13" s="12"/>
      <c r="K13" s="12"/>
      <c r="L13" s="12"/>
      <c r="M13" s="12"/>
      <c r="N13" s="12"/>
    </row>
    <row r="14" spans="1:14" ht="15" thickBot="1" x14ac:dyDescent="0.35">
      <c r="B14" s="9"/>
      <c r="C14" s="13" t="s">
        <v>8</v>
      </c>
      <c r="D14" s="57" t="s">
        <v>12</v>
      </c>
      <c r="E14" s="65">
        <v>0.15</v>
      </c>
      <c r="F14" s="66">
        <v>1E-3</v>
      </c>
      <c r="G14" s="66">
        <v>0.04</v>
      </c>
      <c r="H14" s="67">
        <v>20</v>
      </c>
      <c r="I14" s="9"/>
      <c r="J14" s="9"/>
      <c r="K14" s="9"/>
      <c r="L14" s="9"/>
      <c r="M14" s="9"/>
      <c r="N14" s="9"/>
    </row>
    <row r="15" spans="1:14" x14ac:dyDescent="0.3">
      <c r="B15" s="9"/>
      <c r="C15" s="9"/>
      <c r="D15" s="9"/>
      <c r="E15" s="9"/>
      <c r="F15" s="9"/>
      <c r="G15" s="9"/>
      <c r="H15" s="9"/>
      <c r="I15" s="9"/>
      <c r="J15" s="9"/>
      <c r="K15" s="9"/>
      <c r="L15" s="9"/>
      <c r="M15" s="9"/>
      <c r="N15" s="9"/>
    </row>
    <row r="16" spans="1:14" ht="15.6" x14ac:dyDescent="0.3">
      <c r="A16" s="5" t="s">
        <v>24</v>
      </c>
      <c r="B16" s="9"/>
      <c r="C16" s="14" t="s">
        <v>25</v>
      </c>
      <c r="D16" s="9" t="s">
        <v>26</v>
      </c>
      <c r="E16" s="9"/>
      <c r="F16" s="9"/>
      <c r="G16" s="9"/>
      <c r="H16" s="9"/>
      <c r="I16" s="9"/>
      <c r="J16" s="9"/>
      <c r="K16" s="9"/>
      <c r="L16" s="9"/>
      <c r="M16" s="9"/>
      <c r="N16" s="9"/>
    </row>
    <row r="17" spans="2:14" ht="15" thickBot="1" x14ac:dyDescent="0.35">
      <c r="B17" s="9"/>
      <c r="C17" s="9"/>
      <c r="D17" s="9"/>
      <c r="E17" s="9"/>
      <c r="G17" s="9"/>
      <c r="H17" s="9"/>
      <c r="I17" s="9"/>
      <c r="J17" s="9"/>
      <c r="K17" s="9"/>
      <c r="L17" s="9"/>
      <c r="M17" s="9"/>
      <c r="N17" s="9"/>
    </row>
    <row r="18" spans="2:14" ht="15" thickBot="1" x14ac:dyDescent="0.35">
      <c r="B18" s="9"/>
      <c r="C18" s="13" t="s">
        <v>6</v>
      </c>
      <c r="D18" s="15">
        <f>(2*F12+(H12/1000*G12))/E12</f>
        <v>2.0074999999999999E-2</v>
      </c>
      <c r="E18" s="9" t="s">
        <v>56</v>
      </c>
      <c r="F18" s="9"/>
      <c r="G18" s="23" t="s">
        <v>123</v>
      </c>
      <c r="H18" s="9"/>
      <c r="I18" s="9"/>
      <c r="J18" s="9"/>
      <c r="K18" s="9"/>
      <c r="L18" s="9"/>
      <c r="M18" s="9"/>
      <c r="N18" s="9"/>
    </row>
    <row r="19" spans="2:14" ht="15" thickBot="1" x14ac:dyDescent="0.35">
      <c r="B19" s="9"/>
      <c r="C19" s="13" t="s">
        <v>7</v>
      </c>
      <c r="D19" s="15">
        <f t="shared" ref="D19:D20" si="0">(2*F13+(H13/1000*G13))/E13</f>
        <v>1.6866666666666669E-2</v>
      </c>
      <c r="E19" s="9" t="s">
        <v>56</v>
      </c>
      <c r="F19" s="16"/>
      <c r="G19" s="25" t="str">
        <f>IF(MIN(D18:D20)=D18,"Kolo A",IF(MIN(D18:D20)=D19,"Kolo B","Kolo C"))</f>
        <v>Kolo B</v>
      </c>
      <c r="H19" s="9"/>
      <c r="I19" s="9"/>
      <c r="J19" s="9"/>
      <c r="K19" s="9"/>
      <c r="L19" s="9"/>
      <c r="M19" s="9"/>
      <c r="N19" s="9"/>
    </row>
    <row r="20" spans="2:14" ht="15" thickBot="1" x14ac:dyDescent="0.35">
      <c r="B20" s="9"/>
      <c r="C20" s="13" t="s">
        <v>8</v>
      </c>
      <c r="D20" s="15">
        <f t="shared" si="0"/>
        <v>1.8666666666666668E-2</v>
      </c>
      <c r="E20" s="9" t="s">
        <v>56</v>
      </c>
      <c r="F20" s="17" t="s">
        <v>27</v>
      </c>
      <c r="G20" s="26">
        <f>IF(G19="Kolo A",D18,IF(G19="Kolo B",D19,D20))</f>
        <v>1.6866666666666669E-2</v>
      </c>
      <c r="H20" s="9" t="s">
        <v>47</v>
      </c>
      <c r="I20" s="9"/>
      <c r="J20" s="9"/>
      <c r="K20" s="9"/>
      <c r="L20" s="9"/>
      <c r="M20" s="9"/>
      <c r="N20" s="9"/>
    </row>
    <row r="21" spans="2:14" x14ac:dyDescent="0.3">
      <c r="B21" s="9"/>
      <c r="C21" s="9"/>
      <c r="D21" s="9"/>
      <c r="E21" s="9"/>
      <c r="F21" s="9"/>
      <c r="G21" s="9"/>
      <c r="H21" s="9"/>
      <c r="I21" s="9"/>
      <c r="J21" s="9"/>
      <c r="K21" s="9"/>
      <c r="L21" s="9"/>
      <c r="M21" s="9"/>
      <c r="N21" s="9"/>
    </row>
    <row r="22" spans="2:14" x14ac:dyDescent="0.3">
      <c r="B22" s="9"/>
      <c r="C22" s="14" t="s">
        <v>28</v>
      </c>
      <c r="D22" s="9" t="s">
        <v>29</v>
      </c>
      <c r="F22" s="17" t="s">
        <v>30</v>
      </c>
      <c r="G22" s="20">
        <f>(G6+G8)*9.81</f>
        <v>15892.2</v>
      </c>
      <c r="H22" s="9" t="s">
        <v>31</v>
      </c>
      <c r="I22" s="9"/>
      <c r="J22" s="9"/>
      <c r="K22" s="9"/>
      <c r="L22" s="9"/>
      <c r="M22" s="9"/>
      <c r="N22" s="9"/>
    </row>
    <row r="23" spans="2:14" ht="14.4" customHeight="1" x14ac:dyDescent="0.3">
      <c r="B23" s="9"/>
      <c r="C23" s="9"/>
      <c r="D23" s="9"/>
      <c r="E23" s="9"/>
      <c r="F23" s="9"/>
      <c r="G23" s="9"/>
      <c r="H23" s="9"/>
      <c r="I23" s="9"/>
      <c r="J23" s="9"/>
      <c r="K23" s="9"/>
      <c r="L23" s="9"/>
      <c r="M23" s="9"/>
      <c r="N23" s="9"/>
    </row>
    <row r="24" spans="2:14" x14ac:dyDescent="0.3">
      <c r="B24" s="9"/>
      <c r="C24" s="1" t="s">
        <v>33</v>
      </c>
      <c r="D24" s="9" t="s">
        <v>34</v>
      </c>
      <c r="E24" s="9"/>
      <c r="F24" s="17" t="s">
        <v>40</v>
      </c>
      <c r="G24" s="21">
        <f>G22*G20</f>
        <v>268.04844000000003</v>
      </c>
      <c r="H24" s="9" t="s">
        <v>31</v>
      </c>
      <c r="I24" s="9"/>
      <c r="J24" s="9"/>
      <c r="K24" s="9"/>
      <c r="L24" s="9"/>
      <c r="M24" s="9"/>
      <c r="N24" s="9"/>
    </row>
    <row r="25" spans="2:14" x14ac:dyDescent="0.3">
      <c r="B25" s="9"/>
      <c r="C25" s="14"/>
      <c r="D25" s="9"/>
      <c r="E25" s="9"/>
      <c r="F25" s="9"/>
      <c r="G25" s="9"/>
      <c r="H25" s="9"/>
      <c r="I25" s="9"/>
      <c r="J25" s="9"/>
      <c r="K25" s="9"/>
      <c r="L25" s="9"/>
      <c r="M25" s="9"/>
      <c r="N25" s="9"/>
    </row>
    <row r="26" spans="2:14" x14ac:dyDescent="0.3">
      <c r="B26" s="9"/>
      <c r="C26" s="1" t="s">
        <v>35</v>
      </c>
      <c r="D26" s="9" t="s">
        <v>36</v>
      </c>
      <c r="E26" s="9"/>
      <c r="F26" s="17" t="s">
        <v>41</v>
      </c>
      <c r="G26" s="22">
        <f>G22*SIN(RADIANS(G9))</f>
        <v>416.00929789838176</v>
      </c>
      <c r="H26" s="9" t="s">
        <v>31</v>
      </c>
      <c r="I26" s="9"/>
      <c r="J26" s="9"/>
      <c r="K26" s="9"/>
      <c r="L26" s="9"/>
      <c r="M26" s="9"/>
      <c r="N26" s="9"/>
    </row>
    <row r="27" spans="2:14" x14ac:dyDescent="0.3">
      <c r="B27" s="9"/>
      <c r="C27" s="1"/>
      <c r="D27" s="9"/>
      <c r="E27" s="9"/>
      <c r="F27" s="9"/>
      <c r="G27" s="9"/>
      <c r="H27" s="9"/>
      <c r="I27" s="9"/>
      <c r="J27" s="9"/>
      <c r="K27" s="9"/>
      <c r="L27" s="9"/>
      <c r="M27" s="9"/>
      <c r="N27" s="9"/>
    </row>
    <row r="28" spans="2:14" x14ac:dyDescent="0.3">
      <c r="B28" s="9"/>
      <c r="C28" s="1" t="s">
        <v>37</v>
      </c>
      <c r="D28" s="9" t="s">
        <v>38</v>
      </c>
      <c r="E28" s="9"/>
      <c r="F28" s="17" t="s">
        <v>42</v>
      </c>
      <c r="G28" s="20">
        <f>(G6+G8)*G7</f>
        <v>194.4</v>
      </c>
      <c r="H28" s="9" t="s">
        <v>31</v>
      </c>
      <c r="I28" s="9"/>
      <c r="J28" s="9"/>
      <c r="K28" s="9"/>
      <c r="L28" s="9"/>
      <c r="M28" s="9"/>
      <c r="N28" s="9"/>
    </row>
    <row r="29" spans="2:14" x14ac:dyDescent="0.3">
      <c r="B29" s="9"/>
      <c r="C29" s="1"/>
      <c r="D29" s="9"/>
      <c r="E29" s="9"/>
      <c r="F29" s="9"/>
      <c r="G29" s="9"/>
      <c r="H29" s="9"/>
      <c r="I29" s="9"/>
      <c r="J29" s="9"/>
      <c r="K29" s="9"/>
      <c r="L29" s="9"/>
      <c r="M29" s="9"/>
      <c r="N29" s="9"/>
    </row>
    <row r="30" spans="2:14" x14ac:dyDescent="0.3">
      <c r="B30" s="9"/>
      <c r="C30" s="19"/>
      <c r="D30" s="9" t="s">
        <v>114</v>
      </c>
      <c r="E30" s="9"/>
      <c r="F30" s="9"/>
      <c r="G30" s="9"/>
      <c r="H30" s="9"/>
      <c r="I30" s="9"/>
      <c r="J30" s="9"/>
      <c r="K30" s="9"/>
      <c r="L30" s="9"/>
      <c r="M30" s="9"/>
      <c r="N30" s="9"/>
    </row>
    <row r="31" spans="2:14" ht="15" thickBot="1" x14ac:dyDescent="0.35">
      <c r="B31" s="9"/>
      <c r="C31" s="1"/>
      <c r="D31" s="9"/>
      <c r="E31" s="9"/>
      <c r="F31" s="9"/>
      <c r="G31" s="9"/>
      <c r="H31" s="9"/>
      <c r="I31" s="9"/>
      <c r="J31" s="9"/>
      <c r="K31" s="9"/>
      <c r="L31" s="9"/>
      <c r="M31" s="9"/>
      <c r="N31" s="9"/>
    </row>
    <row r="32" spans="2:14" ht="16.2" thickBot="1" x14ac:dyDescent="0.4">
      <c r="B32" s="9"/>
      <c r="C32" s="19" t="s">
        <v>39</v>
      </c>
      <c r="D32" s="9" t="s">
        <v>170</v>
      </c>
      <c r="E32" s="9"/>
      <c r="F32" s="17" t="s">
        <v>167</v>
      </c>
      <c r="G32" s="24">
        <f>G28+G26+G24</f>
        <v>878.45773789838177</v>
      </c>
      <c r="H32" s="9" t="s">
        <v>31</v>
      </c>
      <c r="I32" s="9"/>
      <c r="J32" s="9"/>
      <c r="K32" s="9"/>
      <c r="L32" s="9"/>
      <c r="M32" s="9"/>
      <c r="N32" s="9"/>
    </row>
    <row r="33" spans="1:14" x14ac:dyDescent="0.3">
      <c r="A33" s="2"/>
      <c r="B33" s="18"/>
      <c r="C33" s="9"/>
      <c r="D33" s="9"/>
      <c r="E33" s="9"/>
      <c r="F33" s="18"/>
      <c r="G33" s="9"/>
      <c r="H33" s="9"/>
      <c r="I33" s="9"/>
      <c r="J33" s="9"/>
      <c r="K33" s="9"/>
      <c r="L33" s="9"/>
      <c r="M33" s="9"/>
      <c r="N33" s="9"/>
    </row>
    <row r="34" spans="1:14" x14ac:dyDescent="0.3">
      <c r="B34" s="9"/>
      <c r="C34" s="78" t="s">
        <v>116</v>
      </c>
      <c r="D34" s="78"/>
      <c r="E34" s="78"/>
      <c r="F34" s="78"/>
      <c r="G34" s="78"/>
      <c r="H34" s="78"/>
      <c r="I34" t="s">
        <v>115</v>
      </c>
      <c r="J34" s="42">
        <v>310</v>
      </c>
      <c r="K34" s="9" t="s">
        <v>31</v>
      </c>
      <c r="N34" s="9"/>
    </row>
    <row r="35" spans="1:14" x14ac:dyDescent="0.3">
      <c r="B35" s="9"/>
      <c r="I35" s="9" t="s">
        <v>117</v>
      </c>
      <c r="J35" s="42">
        <v>250</v>
      </c>
      <c r="K35" s="9" t="s">
        <v>31</v>
      </c>
      <c r="L35" s="9"/>
      <c r="M35" s="9"/>
      <c r="N35" s="9"/>
    </row>
    <row r="36" spans="1:14" x14ac:dyDescent="0.3">
      <c r="B36" s="9"/>
      <c r="I36" s="79" t="s">
        <v>122</v>
      </c>
      <c r="J36" s="79"/>
      <c r="K36" s="9"/>
      <c r="L36" s="9"/>
      <c r="M36" s="9"/>
      <c r="N36" s="9"/>
    </row>
    <row r="37" spans="1:14" x14ac:dyDescent="0.3">
      <c r="B37" s="82" t="s">
        <v>118</v>
      </c>
      <c r="C37" s="82"/>
      <c r="D37" s="82"/>
      <c r="E37" s="82"/>
      <c r="F37" s="82"/>
      <c r="G37" s="82"/>
      <c r="H37" s="82"/>
      <c r="M37" s="9"/>
      <c r="N37" s="9"/>
    </row>
    <row r="38" spans="1:14" ht="15" thickBot="1" x14ac:dyDescent="0.35">
      <c r="C38" s="9"/>
      <c r="D38" s="9"/>
      <c r="E38" s="9"/>
      <c r="F38" s="9"/>
      <c r="G38" s="17"/>
      <c r="I38" s="9"/>
      <c r="J38" s="9"/>
      <c r="K38" s="9"/>
      <c r="L38" s="9"/>
      <c r="M38" s="9"/>
      <c r="N38" s="9"/>
    </row>
    <row r="39" spans="1:14" ht="15" thickBot="1" x14ac:dyDescent="0.35">
      <c r="E39" s="41">
        <f>ROUNDUP(G32/J34,0)</f>
        <v>3</v>
      </c>
      <c r="F39" s="68" t="s">
        <v>119</v>
      </c>
      <c r="G39" s="41">
        <f>ROUNDUP(G32/J35,0)</f>
        <v>4</v>
      </c>
      <c r="H39" s="9" t="s">
        <v>104</v>
      </c>
    </row>
  </sheetData>
  <mergeCells count="4">
    <mergeCell ref="B2:N4"/>
    <mergeCell ref="C34:H34"/>
    <mergeCell ref="I36:J36"/>
    <mergeCell ref="B37:H37"/>
  </mergeCells>
  <hyperlinks>
    <hyperlink ref="I36" r:id="rId1" xr:uid="{BC5DFEB0-8D64-45F2-882E-B752715EE83C}"/>
  </hyperlinks>
  <pageMargins left="0.7" right="0.7" top="0.78740157499999996" bottom="0.78740157499999996" header="0.3" footer="0.3"/>
  <pageSetup paperSize="9" orientation="portrait" horizontalDpi="360" verticalDpi="36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37E6-D71E-48AE-9F2F-1D7B0A7BAC5E}">
  <dimension ref="A2:XFC46"/>
  <sheetViews>
    <sheetView workbookViewId="0">
      <selection activeCell="I15" sqref="I15"/>
    </sheetView>
  </sheetViews>
  <sheetFormatPr defaultRowHeight="14.4" x14ac:dyDescent="0.3"/>
  <cols>
    <col min="3" max="3" width="8.88671875" customWidth="1"/>
    <col min="5" max="5" width="10.88671875" customWidth="1"/>
    <col min="7" max="7" width="10.109375" customWidth="1"/>
    <col min="8" max="8" width="3.77734375" customWidth="1"/>
  </cols>
  <sheetData>
    <row r="2" spans="1:13" ht="15.6" x14ac:dyDescent="0.3">
      <c r="A2" s="3" t="s">
        <v>13</v>
      </c>
      <c r="B2" s="80" t="s">
        <v>146</v>
      </c>
      <c r="C2" s="80"/>
      <c r="D2" s="80"/>
      <c r="E2" s="80"/>
      <c r="F2" s="80"/>
      <c r="G2" s="80"/>
      <c r="H2" s="80"/>
      <c r="I2" s="80"/>
      <c r="J2" s="80"/>
      <c r="K2" s="80"/>
      <c r="L2" s="80"/>
      <c r="M2" s="80"/>
    </row>
    <row r="3" spans="1:13" x14ac:dyDescent="0.3">
      <c r="B3" s="80"/>
      <c r="C3" s="80"/>
      <c r="D3" s="80"/>
      <c r="E3" s="80"/>
      <c r="F3" s="80"/>
      <c r="G3" s="80"/>
      <c r="H3" s="80"/>
      <c r="I3" s="80"/>
      <c r="J3" s="80"/>
      <c r="K3" s="80"/>
      <c r="L3" s="80"/>
      <c r="M3" s="80"/>
    </row>
    <row r="4" spans="1:13" x14ac:dyDescent="0.3">
      <c r="B4" s="80"/>
      <c r="C4" s="80"/>
      <c r="D4" s="80"/>
      <c r="E4" s="80"/>
      <c r="F4" s="80"/>
      <c r="G4" s="80"/>
      <c r="H4" s="80"/>
      <c r="I4" s="80"/>
      <c r="J4" s="80"/>
      <c r="K4" s="80"/>
      <c r="L4" s="80"/>
      <c r="M4" s="80"/>
    </row>
    <row r="5" spans="1:13" x14ac:dyDescent="0.3">
      <c r="B5" s="80"/>
      <c r="C5" s="80"/>
      <c r="D5" s="80"/>
      <c r="E5" s="80"/>
      <c r="F5" s="80"/>
      <c r="G5" s="80"/>
      <c r="H5" s="80"/>
      <c r="I5" s="80"/>
      <c r="J5" s="80"/>
      <c r="K5" s="80"/>
      <c r="L5" s="80"/>
      <c r="M5" s="80"/>
    </row>
    <row r="6" spans="1:13" ht="16.2" x14ac:dyDescent="0.35">
      <c r="A6" s="3" t="s">
        <v>14</v>
      </c>
      <c r="C6" s="7"/>
      <c r="D6" s="7" t="s">
        <v>46</v>
      </c>
      <c r="E6" s="7"/>
      <c r="F6" s="7"/>
      <c r="G6" s="7"/>
      <c r="H6" s="35" t="s">
        <v>76</v>
      </c>
      <c r="I6" s="40">
        <v>0.33</v>
      </c>
      <c r="J6" s="7" t="s">
        <v>47</v>
      </c>
      <c r="K6">
        <v>1770</v>
      </c>
    </row>
    <row r="7" spans="1:13" ht="15.6" x14ac:dyDescent="0.35">
      <c r="C7" s="7"/>
      <c r="D7" s="7" t="s">
        <v>48</v>
      </c>
      <c r="E7" s="7"/>
      <c r="F7" s="7"/>
      <c r="G7" s="7"/>
      <c r="H7" s="35" t="s">
        <v>77</v>
      </c>
      <c r="I7" s="38">
        <v>1960</v>
      </c>
      <c r="J7" s="7" t="s">
        <v>105</v>
      </c>
      <c r="K7">
        <v>1960</v>
      </c>
    </row>
    <row r="8" spans="1:13" x14ac:dyDescent="0.3">
      <c r="C8" s="7"/>
      <c r="D8" s="7" t="s">
        <v>49</v>
      </c>
      <c r="E8" s="7"/>
      <c r="F8" s="7"/>
      <c r="G8" s="7"/>
      <c r="H8" s="35" t="s">
        <v>15</v>
      </c>
      <c r="I8" s="37">
        <v>70</v>
      </c>
      <c r="J8" s="30" t="s">
        <v>19</v>
      </c>
    </row>
    <row r="9" spans="1:13" ht="15.6" x14ac:dyDescent="0.35">
      <c r="C9" s="7"/>
      <c r="D9" s="7" t="s">
        <v>50</v>
      </c>
      <c r="E9" s="7"/>
      <c r="F9" s="7"/>
      <c r="G9" s="7"/>
      <c r="H9" s="35" t="s">
        <v>78</v>
      </c>
      <c r="I9" s="37">
        <v>250</v>
      </c>
      <c r="J9" s="7" t="s">
        <v>1</v>
      </c>
    </row>
    <row r="10" spans="1:13" ht="15.6" x14ac:dyDescent="0.35">
      <c r="C10" s="7"/>
      <c r="D10" s="7" t="s">
        <v>51</v>
      </c>
      <c r="E10" s="7"/>
      <c r="F10" s="7"/>
      <c r="G10" s="7"/>
      <c r="H10" s="35" t="s">
        <v>79</v>
      </c>
      <c r="I10" s="37">
        <v>43.6</v>
      </c>
      <c r="J10" s="7" t="s">
        <v>1</v>
      </c>
    </row>
    <row r="11" spans="1:13" ht="15.6" x14ac:dyDescent="0.35">
      <c r="A11" s="5"/>
      <c r="C11" s="7"/>
      <c r="D11" s="7" t="s">
        <v>74</v>
      </c>
      <c r="E11" s="7"/>
      <c r="F11" s="7"/>
      <c r="G11" s="7"/>
      <c r="H11" s="35" t="s">
        <v>80</v>
      </c>
      <c r="I11" s="37">
        <v>0.05</v>
      </c>
      <c r="J11" s="7" t="s">
        <v>55</v>
      </c>
    </row>
    <row r="12" spans="1:13" ht="15.6" x14ac:dyDescent="0.35">
      <c r="C12" s="7"/>
      <c r="D12" s="7" t="s">
        <v>75</v>
      </c>
      <c r="E12" s="7"/>
      <c r="F12" s="7"/>
      <c r="G12" s="7"/>
      <c r="H12" s="35" t="s">
        <v>81</v>
      </c>
      <c r="I12" s="37">
        <v>1.4999999999999999E-2</v>
      </c>
      <c r="J12" s="7" t="s">
        <v>55</v>
      </c>
    </row>
    <row r="13" spans="1:13" x14ac:dyDescent="0.3">
      <c r="C13" s="7"/>
      <c r="D13" s="7" t="s">
        <v>87</v>
      </c>
      <c r="E13" s="7"/>
      <c r="F13" s="7"/>
      <c r="G13" s="7"/>
      <c r="H13" s="35" t="s">
        <v>66</v>
      </c>
      <c r="I13" s="37">
        <v>2E-3</v>
      </c>
      <c r="J13" s="7" t="s">
        <v>55</v>
      </c>
    </row>
    <row r="14" spans="1:13" x14ac:dyDescent="0.3">
      <c r="C14" s="7"/>
      <c r="D14" s="7" t="s">
        <v>88</v>
      </c>
      <c r="E14" s="7"/>
      <c r="F14" s="7"/>
      <c r="G14" s="7"/>
      <c r="H14" s="35" t="s">
        <v>67</v>
      </c>
      <c r="I14" s="37">
        <v>1.5E-3</v>
      </c>
      <c r="J14" s="7" t="s">
        <v>56</v>
      </c>
    </row>
    <row r="15" spans="1:13" ht="15.6" x14ac:dyDescent="0.35">
      <c r="C15" s="7"/>
      <c r="D15" t="s">
        <v>92</v>
      </c>
      <c r="H15" t="s">
        <v>93</v>
      </c>
      <c r="I15" s="38">
        <v>5</v>
      </c>
      <c r="J15" t="s">
        <v>56</v>
      </c>
    </row>
    <row r="16" spans="1:13" x14ac:dyDescent="0.3">
      <c r="C16" s="7"/>
      <c r="D16" t="s">
        <v>126</v>
      </c>
      <c r="H16" s="23" t="s">
        <v>65</v>
      </c>
      <c r="I16" s="39">
        <v>0.98499999999999999</v>
      </c>
      <c r="J16" s="10" t="s">
        <v>56</v>
      </c>
    </row>
    <row r="17" spans="1:1023 1029:2047 2053:3071 3077:4095 4101:5119 5125:6143 6149:7167 7173:8191 8197:9215 9221:10239 10245:11263 11269:12287 12293:13311 13317:14335 14341:15359 15365:16383" ht="16.2" x14ac:dyDescent="0.35">
      <c r="D17" s="7" t="s">
        <v>89</v>
      </c>
      <c r="E17" s="7"/>
      <c r="F17" s="7"/>
      <c r="G17" s="7"/>
      <c r="H17" s="35" t="s">
        <v>82</v>
      </c>
      <c r="I17" s="37">
        <v>6</v>
      </c>
      <c r="J17" s="7" t="s">
        <v>56</v>
      </c>
      <c r="K17">
        <v>1</v>
      </c>
      <c r="N17" s="8"/>
      <c r="V17" s="8"/>
      <c r="W17" s="9"/>
      <c r="AD17" s="8"/>
      <c r="AE17" s="9"/>
      <c r="AL17" s="8"/>
      <c r="AM17" s="9"/>
      <c r="AT17" s="8"/>
      <c r="AU17" s="9"/>
      <c r="BB17" s="8"/>
      <c r="BC17" s="9"/>
      <c r="BJ17" s="8"/>
      <c r="BK17" s="9"/>
      <c r="BR17" s="8"/>
      <c r="BS17" s="9"/>
      <c r="BZ17" s="8"/>
      <c r="CA17" s="9"/>
      <c r="CH17" s="8"/>
      <c r="CI17" s="9"/>
      <c r="CP17" s="8"/>
      <c r="CQ17" s="9"/>
      <c r="CX17" s="8"/>
      <c r="CY17" s="9"/>
      <c r="DF17" s="8"/>
      <c r="DG17" s="9"/>
      <c r="DN17" s="8"/>
      <c r="DO17" s="9"/>
      <c r="DV17" s="8"/>
      <c r="DW17" s="9"/>
      <c r="ED17" s="8"/>
      <c r="EE17" s="9"/>
      <c r="EL17" s="8"/>
      <c r="EM17" s="9"/>
      <c r="ET17" s="8"/>
      <c r="EU17" s="9"/>
      <c r="FB17" s="8"/>
      <c r="FC17" s="9"/>
      <c r="FJ17" s="8"/>
      <c r="FK17" s="9"/>
      <c r="FR17" s="8"/>
      <c r="FS17" s="9"/>
      <c r="FZ17" s="8"/>
      <c r="GA17" s="9"/>
      <c r="GH17" s="8"/>
      <c r="GI17" s="9"/>
      <c r="GP17" s="8"/>
      <c r="GQ17" s="9"/>
      <c r="GX17" s="8"/>
      <c r="GY17" s="9"/>
      <c r="HF17" s="8"/>
      <c r="HG17" s="9"/>
      <c r="HN17" s="8"/>
      <c r="HO17" s="9"/>
      <c r="HV17" s="8"/>
      <c r="HW17" s="9"/>
      <c r="ID17" s="8"/>
      <c r="IE17" s="9"/>
      <c r="IL17" s="8"/>
      <c r="IM17" s="9"/>
      <c r="IT17" s="8"/>
      <c r="IU17" s="9"/>
      <c r="JB17" s="8"/>
      <c r="JC17" s="9"/>
      <c r="JJ17" s="8"/>
      <c r="JK17" s="9"/>
      <c r="JR17" s="8"/>
      <c r="JS17" s="9"/>
      <c r="JZ17" s="8"/>
      <c r="KA17" s="9"/>
      <c r="KH17" s="8"/>
      <c r="KI17" s="9"/>
      <c r="KP17" s="8"/>
      <c r="KQ17" s="9"/>
      <c r="KX17" s="8"/>
      <c r="KY17" s="9"/>
      <c r="LF17" s="8"/>
      <c r="LG17" s="9"/>
      <c r="LN17" s="8"/>
      <c r="LO17" s="9"/>
      <c r="LV17" s="8"/>
      <c r="LW17" s="9"/>
      <c r="MD17" s="8"/>
      <c r="ME17" s="9"/>
      <c r="ML17" s="8"/>
      <c r="MM17" s="9"/>
      <c r="MT17" s="8"/>
      <c r="MU17" s="9"/>
      <c r="NB17" s="8"/>
      <c r="NC17" s="9"/>
      <c r="NJ17" s="8"/>
      <c r="NK17" s="9"/>
      <c r="NR17" s="8"/>
      <c r="NS17" s="9"/>
      <c r="NZ17" s="8"/>
      <c r="OA17" s="9"/>
      <c r="OH17" s="8"/>
      <c r="OI17" s="9"/>
      <c r="OP17" s="8"/>
      <c r="OQ17" s="9"/>
      <c r="OX17" s="8"/>
      <c r="OY17" s="9"/>
      <c r="PF17" s="8"/>
      <c r="PG17" s="9"/>
      <c r="PN17" s="8"/>
      <c r="PO17" s="9"/>
      <c r="PV17" s="8"/>
      <c r="PW17" s="9"/>
      <c r="QD17" s="8"/>
      <c r="QE17" s="9"/>
      <c r="QL17" s="8"/>
      <c r="QM17" s="9"/>
      <c r="QT17" s="8"/>
      <c r="QU17" s="9"/>
      <c r="RB17" s="8"/>
      <c r="RC17" s="9"/>
      <c r="RJ17" s="8"/>
      <c r="RK17" s="9"/>
      <c r="RR17" s="8"/>
      <c r="RS17" s="9"/>
      <c r="RZ17" s="8"/>
      <c r="SA17" s="9"/>
      <c r="SH17" s="8"/>
      <c r="SI17" s="9"/>
      <c r="SP17" s="8"/>
      <c r="SQ17" s="9"/>
      <c r="SX17" s="8"/>
      <c r="SY17" s="9"/>
      <c r="TF17" s="8"/>
      <c r="TG17" s="9"/>
      <c r="TN17" s="8"/>
      <c r="TO17" s="9"/>
      <c r="TV17" s="8"/>
      <c r="TW17" s="9"/>
      <c r="UD17" s="8"/>
      <c r="UE17" s="9"/>
      <c r="UL17" s="8"/>
      <c r="UM17" s="9"/>
      <c r="UT17" s="8"/>
      <c r="UU17" s="9"/>
      <c r="VB17" s="8"/>
      <c r="VC17" s="9"/>
      <c r="VJ17" s="8"/>
      <c r="VK17" s="9"/>
      <c r="VR17" s="8"/>
      <c r="VS17" s="9"/>
      <c r="VZ17" s="8"/>
      <c r="WA17" s="9"/>
      <c r="WH17" s="8"/>
      <c r="WI17" s="9"/>
      <c r="WP17" s="8"/>
      <c r="WQ17" s="9"/>
      <c r="WX17" s="8"/>
      <c r="WY17" s="9"/>
      <c r="XF17" s="8"/>
      <c r="XG17" s="9"/>
      <c r="XN17" s="8"/>
      <c r="XO17" s="9"/>
      <c r="XV17" s="8"/>
      <c r="XW17" s="9"/>
      <c r="YD17" s="8"/>
      <c r="YE17" s="9"/>
      <c r="YL17" s="8"/>
      <c r="YM17" s="9"/>
      <c r="YT17" s="8"/>
      <c r="YU17" s="9"/>
      <c r="ZB17" s="8"/>
      <c r="ZC17" s="9"/>
      <c r="ZJ17" s="8"/>
      <c r="ZK17" s="9"/>
      <c r="ZR17" s="8"/>
      <c r="ZS17" s="9"/>
      <c r="ZZ17" s="8"/>
      <c r="AAA17" s="9"/>
      <c r="AAH17" s="8"/>
      <c r="AAI17" s="9"/>
      <c r="AAP17" s="8"/>
      <c r="AAQ17" s="9"/>
      <c r="AAX17" s="8"/>
      <c r="AAY17" s="9"/>
      <c r="ABF17" s="8"/>
      <c r="ABG17" s="9"/>
      <c r="ABN17" s="8"/>
      <c r="ABO17" s="9"/>
      <c r="ABV17" s="8"/>
      <c r="ABW17" s="9"/>
      <c r="ACD17" s="8"/>
      <c r="ACE17" s="9"/>
      <c r="ACL17" s="8"/>
      <c r="ACM17" s="9"/>
      <c r="ACT17" s="8"/>
      <c r="ACU17" s="9"/>
      <c r="ADB17" s="8"/>
      <c r="ADC17" s="9"/>
      <c r="ADJ17" s="8"/>
      <c r="ADK17" s="9"/>
      <c r="ADR17" s="8"/>
      <c r="ADS17" s="9"/>
      <c r="ADZ17" s="8"/>
      <c r="AEA17" s="9"/>
      <c r="AEH17" s="8"/>
      <c r="AEI17" s="9"/>
      <c r="AEP17" s="8"/>
      <c r="AEQ17" s="9"/>
      <c r="AEX17" s="8"/>
      <c r="AEY17" s="9"/>
      <c r="AFF17" s="8"/>
      <c r="AFG17" s="9"/>
      <c r="AFN17" s="8"/>
      <c r="AFO17" s="9"/>
      <c r="AFV17" s="8"/>
      <c r="AFW17" s="9"/>
      <c r="AGD17" s="8"/>
      <c r="AGE17" s="9"/>
      <c r="AGL17" s="8"/>
      <c r="AGM17" s="9"/>
      <c r="AGT17" s="8"/>
      <c r="AGU17" s="9"/>
      <c r="AHB17" s="8"/>
      <c r="AHC17" s="9"/>
      <c r="AHJ17" s="8"/>
      <c r="AHK17" s="9"/>
      <c r="AHR17" s="8"/>
      <c r="AHS17" s="9"/>
      <c r="AHZ17" s="8"/>
      <c r="AIA17" s="9"/>
      <c r="AIH17" s="8"/>
      <c r="AII17" s="9"/>
      <c r="AIP17" s="8"/>
      <c r="AIQ17" s="9"/>
      <c r="AIX17" s="8"/>
      <c r="AIY17" s="9"/>
      <c r="AJF17" s="8"/>
      <c r="AJG17" s="9"/>
      <c r="AJN17" s="8"/>
      <c r="AJO17" s="9"/>
      <c r="AJV17" s="8"/>
      <c r="AJW17" s="9"/>
      <c r="AKD17" s="8"/>
      <c r="AKE17" s="9"/>
      <c r="AKL17" s="8"/>
      <c r="AKM17" s="9"/>
      <c r="AKT17" s="8"/>
      <c r="AKU17" s="9"/>
      <c r="ALB17" s="8"/>
      <c r="ALC17" s="9"/>
      <c r="ALJ17" s="8"/>
      <c r="ALK17" s="9"/>
      <c r="ALR17" s="8"/>
      <c r="ALS17" s="9"/>
      <c r="ALZ17" s="8"/>
      <c r="AMA17" s="9"/>
      <c r="AMH17" s="8"/>
      <c r="AMI17" s="9"/>
      <c r="AMP17" s="8"/>
      <c r="AMQ17" s="9"/>
      <c r="AMX17" s="8"/>
      <c r="AMY17" s="9"/>
      <c r="ANF17" s="8"/>
      <c r="ANG17" s="9"/>
      <c r="ANN17" s="8"/>
      <c r="ANO17" s="9"/>
      <c r="ANV17" s="8"/>
      <c r="ANW17" s="9"/>
      <c r="AOD17" s="8"/>
      <c r="AOE17" s="9"/>
      <c r="AOL17" s="8"/>
      <c r="AOM17" s="9"/>
      <c r="AOT17" s="8"/>
      <c r="AOU17" s="9"/>
      <c r="APB17" s="8"/>
      <c r="APC17" s="9"/>
      <c r="APJ17" s="8"/>
      <c r="APK17" s="9"/>
      <c r="APR17" s="8"/>
      <c r="APS17" s="9"/>
      <c r="APZ17" s="8"/>
      <c r="AQA17" s="9"/>
      <c r="AQH17" s="8"/>
      <c r="AQI17" s="9"/>
      <c r="AQP17" s="8"/>
      <c r="AQQ17" s="9"/>
      <c r="AQX17" s="8"/>
      <c r="AQY17" s="9"/>
      <c r="ARF17" s="8"/>
      <c r="ARG17" s="9"/>
      <c r="ARN17" s="8"/>
      <c r="ARO17" s="9"/>
      <c r="ARV17" s="8"/>
      <c r="ARW17" s="9"/>
      <c r="ASD17" s="8"/>
      <c r="ASE17" s="9"/>
      <c r="ASL17" s="8"/>
      <c r="ASM17" s="9"/>
      <c r="AST17" s="8"/>
      <c r="ASU17" s="9"/>
      <c r="ATB17" s="8"/>
      <c r="ATC17" s="9"/>
      <c r="ATJ17" s="8"/>
      <c r="ATK17" s="9"/>
      <c r="ATR17" s="8"/>
      <c r="ATS17" s="9"/>
      <c r="ATZ17" s="8"/>
      <c r="AUA17" s="9"/>
      <c r="AUH17" s="8"/>
      <c r="AUI17" s="9"/>
      <c r="AUP17" s="8"/>
      <c r="AUQ17" s="9"/>
      <c r="AUX17" s="8"/>
      <c r="AUY17" s="9"/>
      <c r="AVF17" s="8"/>
      <c r="AVG17" s="9"/>
      <c r="AVN17" s="8"/>
      <c r="AVO17" s="9"/>
      <c r="AVV17" s="8"/>
      <c r="AVW17" s="9"/>
      <c r="AWD17" s="8"/>
      <c r="AWE17" s="9"/>
      <c r="AWL17" s="8"/>
      <c r="AWM17" s="9"/>
      <c r="AWT17" s="8"/>
      <c r="AWU17" s="9"/>
      <c r="AXB17" s="8"/>
      <c r="AXC17" s="9"/>
      <c r="AXJ17" s="8"/>
      <c r="AXK17" s="9"/>
      <c r="AXR17" s="8"/>
      <c r="AXS17" s="9"/>
      <c r="AXZ17" s="8"/>
      <c r="AYA17" s="9"/>
      <c r="AYH17" s="8"/>
      <c r="AYI17" s="9"/>
      <c r="AYP17" s="8"/>
      <c r="AYQ17" s="9"/>
      <c r="AYX17" s="8"/>
      <c r="AYY17" s="9"/>
      <c r="AZF17" s="8"/>
      <c r="AZG17" s="9"/>
      <c r="AZN17" s="8"/>
      <c r="AZO17" s="9"/>
      <c r="AZV17" s="8"/>
      <c r="AZW17" s="9"/>
      <c r="BAD17" s="8"/>
      <c r="BAE17" s="9"/>
      <c r="BAL17" s="8"/>
      <c r="BAM17" s="9"/>
      <c r="BAT17" s="8"/>
      <c r="BAU17" s="9"/>
      <c r="BBB17" s="8"/>
      <c r="BBC17" s="9"/>
      <c r="BBJ17" s="8"/>
      <c r="BBK17" s="9"/>
      <c r="BBR17" s="8"/>
      <c r="BBS17" s="9"/>
      <c r="BBZ17" s="8"/>
      <c r="BCA17" s="9"/>
      <c r="BCH17" s="8"/>
      <c r="BCI17" s="9"/>
      <c r="BCP17" s="8"/>
      <c r="BCQ17" s="9"/>
      <c r="BCX17" s="8"/>
      <c r="BCY17" s="9"/>
      <c r="BDF17" s="8"/>
      <c r="BDG17" s="9"/>
      <c r="BDN17" s="8"/>
      <c r="BDO17" s="9"/>
      <c r="BDV17" s="8"/>
      <c r="BDW17" s="9"/>
      <c r="BED17" s="8"/>
      <c r="BEE17" s="9"/>
      <c r="BEL17" s="8"/>
      <c r="BEM17" s="9"/>
      <c r="BET17" s="8"/>
      <c r="BEU17" s="9"/>
      <c r="BFB17" s="8"/>
      <c r="BFC17" s="9"/>
      <c r="BFJ17" s="8"/>
      <c r="BFK17" s="9"/>
      <c r="BFR17" s="8"/>
      <c r="BFS17" s="9"/>
      <c r="BFZ17" s="8"/>
      <c r="BGA17" s="9"/>
      <c r="BGH17" s="8"/>
      <c r="BGI17" s="9"/>
      <c r="BGP17" s="8"/>
      <c r="BGQ17" s="9"/>
      <c r="BGX17" s="8"/>
      <c r="BGY17" s="9"/>
      <c r="BHF17" s="8"/>
      <c r="BHG17" s="9"/>
      <c r="BHN17" s="8"/>
      <c r="BHO17" s="9"/>
      <c r="BHV17" s="8"/>
      <c r="BHW17" s="9"/>
      <c r="BID17" s="8"/>
      <c r="BIE17" s="9"/>
      <c r="BIL17" s="8"/>
      <c r="BIM17" s="9"/>
      <c r="BIT17" s="8"/>
      <c r="BIU17" s="9"/>
      <c r="BJB17" s="8"/>
      <c r="BJC17" s="9"/>
      <c r="BJJ17" s="8"/>
      <c r="BJK17" s="9"/>
      <c r="BJR17" s="8"/>
      <c r="BJS17" s="9"/>
      <c r="BJZ17" s="8"/>
      <c r="BKA17" s="9"/>
      <c r="BKH17" s="8"/>
      <c r="BKI17" s="9"/>
      <c r="BKP17" s="8"/>
      <c r="BKQ17" s="9"/>
      <c r="BKX17" s="8"/>
      <c r="BKY17" s="9"/>
      <c r="BLF17" s="8"/>
      <c r="BLG17" s="9"/>
      <c r="BLN17" s="8"/>
      <c r="BLO17" s="9"/>
      <c r="BLV17" s="8"/>
      <c r="BLW17" s="9"/>
      <c r="BMD17" s="8"/>
      <c r="BME17" s="9"/>
      <c r="BML17" s="8"/>
      <c r="BMM17" s="9"/>
      <c r="BMT17" s="8"/>
      <c r="BMU17" s="9"/>
      <c r="BNB17" s="8"/>
      <c r="BNC17" s="9"/>
      <c r="BNJ17" s="8"/>
      <c r="BNK17" s="9"/>
      <c r="BNR17" s="8"/>
      <c r="BNS17" s="9"/>
      <c r="BNZ17" s="8"/>
      <c r="BOA17" s="9"/>
      <c r="BOH17" s="8"/>
      <c r="BOI17" s="9"/>
      <c r="BOP17" s="8"/>
      <c r="BOQ17" s="9"/>
      <c r="BOX17" s="8"/>
      <c r="BOY17" s="9"/>
      <c r="BPF17" s="8"/>
      <c r="BPG17" s="9"/>
      <c r="BPN17" s="8"/>
      <c r="BPO17" s="9"/>
      <c r="BPV17" s="8"/>
      <c r="BPW17" s="9"/>
      <c r="BQD17" s="8"/>
      <c r="BQE17" s="9"/>
      <c r="BQL17" s="8"/>
      <c r="BQM17" s="9"/>
      <c r="BQT17" s="8"/>
      <c r="BQU17" s="9"/>
      <c r="BRB17" s="8"/>
      <c r="BRC17" s="9"/>
      <c r="BRJ17" s="8"/>
      <c r="BRK17" s="9"/>
      <c r="BRR17" s="8"/>
      <c r="BRS17" s="9"/>
      <c r="BRZ17" s="8"/>
      <c r="BSA17" s="9"/>
      <c r="BSH17" s="8"/>
      <c r="BSI17" s="9"/>
      <c r="BSP17" s="8"/>
      <c r="BSQ17" s="9"/>
      <c r="BSX17" s="8"/>
      <c r="BSY17" s="9"/>
      <c r="BTF17" s="8"/>
      <c r="BTG17" s="9"/>
      <c r="BTN17" s="8"/>
      <c r="BTO17" s="9"/>
      <c r="BTV17" s="8"/>
      <c r="BTW17" s="9"/>
      <c r="BUD17" s="8"/>
      <c r="BUE17" s="9"/>
      <c r="BUL17" s="8"/>
      <c r="BUM17" s="9"/>
      <c r="BUT17" s="8"/>
      <c r="BUU17" s="9"/>
      <c r="BVB17" s="8"/>
      <c r="BVC17" s="9"/>
      <c r="BVJ17" s="8"/>
      <c r="BVK17" s="9"/>
      <c r="BVR17" s="8"/>
      <c r="BVS17" s="9"/>
      <c r="BVZ17" s="8"/>
      <c r="BWA17" s="9"/>
      <c r="BWH17" s="8"/>
      <c r="BWI17" s="9"/>
      <c r="BWP17" s="8"/>
      <c r="BWQ17" s="9"/>
      <c r="BWX17" s="8"/>
      <c r="BWY17" s="9"/>
      <c r="BXF17" s="8"/>
      <c r="BXG17" s="9"/>
      <c r="BXN17" s="8"/>
      <c r="BXO17" s="9"/>
      <c r="BXV17" s="8"/>
      <c r="BXW17" s="9"/>
      <c r="BYD17" s="8"/>
      <c r="BYE17" s="9"/>
      <c r="BYL17" s="8"/>
      <c r="BYM17" s="9"/>
      <c r="BYT17" s="8"/>
      <c r="BYU17" s="9"/>
      <c r="BZB17" s="8"/>
      <c r="BZC17" s="9"/>
      <c r="BZJ17" s="8"/>
      <c r="BZK17" s="9"/>
      <c r="BZR17" s="8"/>
      <c r="BZS17" s="9"/>
      <c r="BZZ17" s="8"/>
      <c r="CAA17" s="9"/>
      <c r="CAH17" s="8"/>
      <c r="CAI17" s="9"/>
      <c r="CAP17" s="8"/>
      <c r="CAQ17" s="9"/>
      <c r="CAX17" s="8"/>
      <c r="CAY17" s="9"/>
      <c r="CBF17" s="8"/>
      <c r="CBG17" s="9"/>
      <c r="CBN17" s="8"/>
      <c r="CBO17" s="9"/>
      <c r="CBV17" s="8"/>
      <c r="CBW17" s="9"/>
      <c r="CCD17" s="8"/>
      <c r="CCE17" s="9"/>
      <c r="CCL17" s="8"/>
      <c r="CCM17" s="9"/>
      <c r="CCT17" s="8"/>
      <c r="CCU17" s="9"/>
      <c r="CDB17" s="8"/>
      <c r="CDC17" s="9"/>
      <c r="CDJ17" s="8"/>
      <c r="CDK17" s="9"/>
      <c r="CDR17" s="8"/>
      <c r="CDS17" s="9"/>
      <c r="CDZ17" s="8"/>
      <c r="CEA17" s="9"/>
      <c r="CEH17" s="8"/>
      <c r="CEI17" s="9"/>
      <c r="CEP17" s="8"/>
      <c r="CEQ17" s="9"/>
      <c r="CEX17" s="8"/>
      <c r="CEY17" s="9"/>
      <c r="CFF17" s="8"/>
      <c r="CFG17" s="9"/>
      <c r="CFN17" s="8"/>
      <c r="CFO17" s="9"/>
      <c r="CFV17" s="8"/>
      <c r="CFW17" s="9"/>
      <c r="CGD17" s="8"/>
      <c r="CGE17" s="9"/>
      <c r="CGL17" s="8"/>
      <c r="CGM17" s="9"/>
      <c r="CGT17" s="8"/>
      <c r="CGU17" s="9"/>
      <c r="CHB17" s="8"/>
      <c r="CHC17" s="9"/>
      <c r="CHJ17" s="8"/>
      <c r="CHK17" s="9"/>
      <c r="CHR17" s="8"/>
      <c r="CHS17" s="9"/>
      <c r="CHZ17" s="8"/>
      <c r="CIA17" s="9"/>
      <c r="CIH17" s="8"/>
      <c r="CII17" s="9"/>
      <c r="CIP17" s="8"/>
      <c r="CIQ17" s="9"/>
      <c r="CIX17" s="8"/>
      <c r="CIY17" s="9"/>
      <c r="CJF17" s="8"/>
      <c r="CJG17" s="9"/>
      <c r="CJN17" s="8"/>
      <c r="CJO17" s="9"/>
      <c r="CJV17" s="8"/>
      <c r="CJW17" s="9"/>
      <c r="CKD17" s="8"/>
      <c r="CKE17" s="9"/>
      <c r="CKL17" s="8"/>
      <c r="CKM17" s="9"/>
      <c r="CKT17" s="8"/>
      <c r="CKU17" s="9"/>
      <c r="CLB17" s="8"/>
      <c r="CLC17" s="9"/>
      <c r="CLJ17" s="8"/>
      <c r="CLK17" s="9"/>
      <c r="CLR17" s="8"/>
      <c r="CLS17" s="9"/>
      <c r="CLZ17" s="8"/>
      <c r="CMA17" s="9"/>
      <c r="CMH17" s="8"/>
      <c r="CMI17" s="9"/>
      <c r="CMP17" s="8"/>
      <c r="CMQ17" s="9"/>
      <c r="CMX17" s="8"/>
      <c r="CMY17" s="9"/>
      <c r="CNF17" s="8"/>
      <c r="CNG17" s="9"/>
      <c r="CNN17" s="8"/>
      <c r="CNO17" s="9"/>
      <c r="CNV17" s="8"/>
      <c r="CNW17" s="9"/>
      <c r="COD17" s="8"/>
      <c r="COE17" s="9"/>
      <c r="COL17" s="8"/>
      <c r="COM17" s="9"/>
      <c r="COT17" s="8"/>
      <c r="COU17" s="9"/>
      <c r="CPB17" s="8"/>
      <c r="CPC17" s="9"/>
      <c r="CPJ17" s="8"/>
      <c r="CPK17" s="9"/>
      <c r="CPR17" s="8"/>
      <c r="CPS17" s="9"/>
      <c r="CPZ17" s="8"/>
      <c r="CQA17" s="9"/>
      <c r="CQH17" s="8"/>
      <c r="CQI17" s="9"/>
      <c r="CQP17" s="8"/>
      <c r="CQQ17" s="9"/>
      <c r="CQX17" s="8"/>
      <c r="CQY17" s="9"/>
      <c r="CRF17" s="8"/>
      <c r="CRG17" s="9"/>
      <c r="CRN17" s="8"/>
      <c r="CRO17" s="9"/>
      <c r="CRV17" s="8"/>
      <c r="CRW17" s="9"/>
      <c r="CSD17" s="8"/>
      <c r="CSE17" s="9"/>
      <c r="CSL17" s="8"/>
      <c r="CSM17" s="9"/>
      <c r="CST17" s="8"/>
      <c r="CSU17" s="9"/>
      <c r="CTB17" s="8"/>
      <c r="CTC17" s="9"/>
      <c r="CTJ17" s="8"/>
      <c r="CTK17" s="9"/>
      <c r="CTR17" s="8"/>
      <c r="CTS17" s="9"/>
      <c r="CTZ17" s="8"/>
      <c r="CUA17" s="9"/>
      <c r="CUH17" s="8"/>
      <c r="CUI17" s="9"/>
      <c r="CUP17" s="8"/>
      <c r="CUQ17" s="9"/>
      <c r="CUX17" s="8"/>
      <c r="CUY17" s="9"/>
      <c r="CVF17" s="8"/>
      <c r="CVG17" s="9"/>
      <c r="CVN17" s="8"/>
      <c r="CVO17" s="9"/>
      <c r="CVV17" s="8"/>
      <c r="CVW17" s="9"/>
      <c r="CWD17" s="8"/>
      <c r="CWE17" s="9"/>
      <c r="CWL17" s="8"/>
      <c r="CWM17" s="9"/>
      <c r="CWT17" s="8"/>
      <c r="CWU17" s="9"/>
      <c r="CXB17" s="8"/>
      <c r="CXC17" s="9"/>
      <c r="CXJ17" s="8"/>
      <c r="CXK17" s="9"/>
      <c r="CXR17" s="8"/>
      <c r="CXS17" s="9"/>
      <c r="CXZ17" s="8"/>
      <c r="CYA17" s="9"/>
      <c r="CYH17" s="8"/>
      <c r="CYI17" s="9"/>
      <c r="CYP17" s="8"/>
      <c r="CYQ17" s="9"/>
      <c r="CYX17" s="8"/>
      <c r="CYY17" s="9"/>
      <c r="CZF17" s="8"/>
      <c r="CZG17" s="9"/>
      <c r="CZN17" s="8"/>
      <c r="CZO17" s="9"/>
      <c r="CZV17" s="8"/>
      <c r="CZW17" s="9"/>
      <c r="DAD17" s="8"/>
      <c r="DAE17" s="9"/>
      <c r="DAL17" s="8"/>
      <c r="DAM17" s="9"/>
      <c r="DAT17" s="8"/>
      <c r="DAU17" s="9"/>
      <c r="DBB17" s="8"/>
      <c r="DBC17" s="9"/>
      <c r="DBJ17" s="8"/>
      <c r="DBK17" s="9"/>
      <c r="DBR17" s="8"/>
      <c r="DBS17" s="9"/>
      <c r="DBZ17" s="8"/>
      <c r="DCA17" s="9"/>
      <c r="DCH17" s="8"/>
      <c r="DCI17" s="9"/>
      <c r="DCP17" s="8"/>
      <c r="DCQ17" s="9"/>
      <c r="DCX17" s="8"/>
      <c r="DCY17" s="9"/>
      <c r="DDF17" s="8"/>
      <c r="DDG17" s="9"/>
      <c r="DDN17" s="8"/>
      <c r="DDO17" s="9"/>
      <c r="DDV17" s="8"/>
      <c r="DDW17" s="9"/>
      <c r="DED17" s="8"/>
      <c r="DEE17" s="9"/>
      <c r="DEL17" s="8"/>
      <c r="DEM17" s="9"/>
      <c r="DET17" s="8"/>
      <c r="DEU17" s="9"/>
      <c r="DFB17" s="8"/>
      <c r="DFC17" s="9"/>
      <c r="DFJ17" s="8"/>
      <c r="DFK17" s="9"/>
      <c r="DFR17" s="8"/>
      <c r="DFS17" s="9"/>
      <c r="DFZ17" s="8"/>
      <c r="DGA17" s="9"/>
      <c r="DGH17" s="8"/>
      <c r="DGI17" s="9"/>
      <c r="DGP17" s="8"/>
      <c r="DGQ17" s="9"/>
      <c r="DGX17" s="8"/>
      <c r="DGY17" s="9"/>
      <c r="DHF17" s="8"/>
      <c r="DHG17" s="9"/>
      <c r="DHN17" s="8"/>
      <c r="DHO17" s="9"/>
      <c r="DHV17" s="8"/>
      <c r="DHW17" s="9"/>
      <c r="DID17" s="8"/>
      <c r="DIE17" s="9"/>
      <c r="DIL17" s="8"/>
      <c r="DIM17" s="9"/>
      <c r="DIT17" s="8"/>
      <c r="DIU17" s="9"/>
      <c r="DJB17" s="8"/>
      <c r="DJC17" s="9"/>
      <c r="DJJ17" s="8"/>
      <c r="DJK17" s="9"/>
      <c r="DJR17" s="8"/>
      <c r="DJS17" s="9"/>
      <c r="DJZ17" s="8"/>
      <c r="DKA17" s="9"/>
      <c r="DKH17" s="8"/>
      <c r="DKI17" s="9"/>
      <c r="DKP17" s="8"/>
      <c r="DKQ17" s="9"/>
      <c r="DKX17" s="8"/>
      <c r="DKY17" s="9"/>
      <c r="DLF17" s="8"/>
      <c r="DLG17" s="9"/>
      <c r="DLN17" s="8"/>
      <c r="DLO17" s="9"/>
      <c r="DLV17" s="8"/>
      <c r="DLW17" s="9"/>
      <c r="DMD17" s="8"/>
      <c r="DME17" s="9"/>
      <c r="DML17" s="8"/>
      <c r="DMM17" s="9"/>
      <c r="DMT17" s="8"/>
      <c r="DMU17" s="9"/>
      <c r="DNB17" s="8"/>
      <c r="DNC17" s="9"/>
      <c r="DNJ17" s="8"/>
      <c r="DNK17" s="9"/>
      <c r="DNR17" s="8"/>
      <c r="DNS17" s="9"/>
      <c r="DNZ17" s="8"/>
      <c r="DOA17" s="9"/>
      <c r="DOH17" s="8"/>
      <c r="DOI17" s="9"/>
      <c r="DOP17" s="8"/>
      <c r="DOQ17" s="9"/>
      <c r="DOX17" s="8"/>
      <c r="DOY17" s="9"/>
      <c r="DPF17" s="8"/>
      <c r="DPG17" s="9"/>
      <c r="DPN17" s="8"/>
      <c r="DPO17" s="9"/>
      <c r="DPV17" s="8"/>
      <c r="DPW17" s="9"/>
      <c r="DQD17" s="8"/>
      <c r="DQE17" s="9"/>
      <c r="DQL17" s="8"/>
      <c r="DQM17" s="9"/>
      <c r="DQT17" s="8"/>
      <c r="DQU17" s="9"/>
      <c r="DRB17" s="8"/>
      <c r="DRC17" s="9"/>
      <c r="DRJ17" s="8"/>
      <c r="DRK17" s="9"/>
      <c r="DRR17" s="8"/>
      <c r="DRS17" s="9"/>
      <c r="DRZ17" s="8"/>
      <c r="DSA17" s="9"/>
      <c r="DSH17" s="8"/>
      <c r="DSI17" s="9"/>
      <c r="DSP17" s="8"/>
      <c r="DSQ17" s="9"/>
      <c r="DSX17" s="8"/>
      <c r="DSY17" s="9"/>
      <c r="DTF17" s="8"/>
      <c r="DTG17" s="9"/>
      <c r="DTN17" s="8"/>
      <c r="DTO17" s="9"/>
      <c r="DTV17" s="8"/>
      <c r="DTW17" s="9"/>
      <c r="DUD17" s="8"/>
      <c r="DUE17" s="9"/>
      <c r="DUL17" s="8"/>
      <c r="DUM17" s="9"/>
      <c r="DUT17" s="8"/>
      <c r="DUU17" s="9"/>
      <c r="DVB17" s="8"/>
      <c r="DVC17" s="9"/>
      <c r="DVJ17" s="8"/>
      <c r="DVK17" s="9"/>
      <c r="DVR17" s="8"/>
      <c r="DVS17" s="9"/>
      <c r="DVZ17" s="8"/>
      <c r="DWA17" s="9"/>
      <c r="DWH17" s="8"/>
      <c r="DWI17" s="9"/>
      <c r="DWP17" s="8"/>
      <c r="DWQ17" s="9"/>
      <c r="DWX17" s="8"/>
      <c r="DWY17" s="9"/>
      <c r="DXF17" s="8"/>
      <c r="DXG17" s="9"/>
      <c r="DXN17" s="8"/>
      <c r="DXO17" s="9"/>
      <c r="DXV17" s="8"/>
      <c r="DXW17" s="9"/>
      <c r="DYD17" s="8"/>
      <c r="DYE17" s="9"/>
      <c r="DYL17" s="8"/>
      <c r="DYM17" s="9"/>
      <c r="DYT17" s="8"/>
      <c r="DYU17" s="9"/>
      <c r="DZB17" s="8"/>
      <c r="DZC17" s="9"/>
      <c r="DZJ17" s="8"/>
      <c r="DZK17" s="9"/>
      <c r="DZR17" s="8"/>
      <c r="DZS17" s="9"/>
      <c r="DZZ17" s="8"/>
      <c r="EAA17" s="9"/>
      <c r="EAH17" s="8"/>
      <c r="EAI17" s="9"/>
      <c r="EAP17" s="8"/>
      <c r="EAQ17" s="9"/>
      <c r="EAX17" s="8"/>
      <c r="EAY17" s="9"/>
      <c r="EBF17" s="8"/>
      <c r="EBG17" s="9"/>
      <c r="EBN17" s="8"/>
      <c r="EBO17" s="9"/>
      <c r="EBV17" s="8"/>
      <c r="EBW17" s="9"/>
      <c r="ECD17" s="8"/>
      <c r="ECE17" s="9"/>
      <c r="ECL17" s="8"/>
      <c r="ECM17" s="9"/>
      <c r="ECT17" s="8"/>
      <c r="ECU17" s="9"/>
      <c r="EDB17" s="8"/>
      <c r="EDC17" s="9"/>
      <c r="EDJ17" s="8"/>
      <c r="EDK17" s="9"/>
      <c r="EDR17" s="8"/>
      <c r="EDS17" s="9"/>
      <c r="EDZ17" s="8"/>
      <c r="EEA17" s="9"/>
      <c r="EEH17" s="8"/>
      <c r="EEI17" s="9"/>
      <c r="EEP17" s="8"/>
      <c r="EEQ17" s="9"/>
      <c r="EEX17" s="8"/>
      <c r="EEY17" s="9"/>
      <c r="EFF17" s="8"/>
      <c r="EFG17" s="9"/>
      <c r="EFN17" s="8"/>
      <c r="EFO17" s="9"/>
      <c r="EFV17" s="8"/>
      <c r="EFW17" s="9"/>
      <c r="EGD17" s="8"/>
      <c r="EGE17" s="9"/>
      <c r="EGL17" s="8"/>
      <c r="EGM17" s="9"/>
      <c r="EGT17" s="8"/>
      <c r="EGU17" s="9"/>
      <c r="EHB17" s="8"/>
      <c r="EHC17" s="9"/>
      <c r="EHJ17" s="8"/>
      <c r="EHK17" s="9"/>
      <c r="EHR17" s="8"/>
      <c r="EHS17" s="9"/>
      <c r="EHZ17" s="8"/>
      <c r="EIA17" s="9"/>
      <c r="EIH17" s="8"/>
      <c r="EII17" s="9"/>
      <c r="EIP17" s="8"/>
      <c r="EIQ17" s="9"/>
      <c r="EIX17" s="8"/>
      <c r="EIY17" s="9"/>
      <c r="EJF17" s="8"/>
      <c r="EJG17" s="9"/>
      <c r="EJN17" s="8"/>
      <c r="EJO17" s="9"/>
      <c r="EJV17" s="8"/>
      <c r="EJW17" s="9"/>
      <c r="EKD17" s="8"/>
      <c r="EKE17" s="9"/>
      <c r="EKL17" s="8"/>
      <c r="EKM17" s="9"/>
      <c r="EKT17" s="8"/>
      <c r="EKU17" s="9"/>
      <c r="ELB17" s="8"/>
      <c r="ELC17" s="9"/>
      <c r="ELJ17" s="8"/>
      <c r="ELK17" s="9"/>
      <c r="ELR17" s="8"/>
      <c r="ELS17" s="9"/>
      <c r="ELZ17" s="8"/>
      <c r="EMA17" s="9"/>
      <c r="EMH17" s="8"/>
      <c r="EMI17" s="9"/>
      <c r="EMP17" s="8"/>
      <c r="EMQ17" s="9"/>
      <c r="EMX17" s="8"/>
      <c r="EMY17" s="9"/>
      <c r="ENF17" s="8"/>
      <c r="ENG17" s="9"/>
      <c r="ENN17" s="8"/>
      <c r="ENO17" s="9"/>
      <c r="ENV17" s="8"/>
      <c r="ENW17" s="9"/>
      <c r="EOD17" s="8"/>
      <c r="EOE17" s="9"/>
      <c r="EOL17" s="8"/>
      <c r="EOM17" s="9"/>
      <c r="EOT17" s="8"/>
      <c r="EOU17" s="9"/>
      <c r="EPB17" s="8"/>
      <c r="EPC17" s="9"/>
      <c r="EPJ17" s="8"/>
      <c r="EPK17" s="9"/>
      <c r="EPR17" s="8"/>
      <c r="EPS17" s="9"/>
      <c r="EPZ17" s="8"/>
      <c r="EQA17" s="9"/>
      <c r="EQH17" s="8"/>
      <c r="EQI17" s="9"/>
      <c r="EQP17" s="8"/>
      <c r="EQQ17" s="9"/>
      <c r="EQX17" s="8"/>
      <c r="EQY17" s="9"/>
      <c r="ERF17" s="8"/>
      <c r="ERG17" s="9"/>
      <c r="ERN17" s="8"/>
      <c r="ERO17" s="9"/>
      <c r="ERV17" s="8"/>
      <c r="ERW17" s="9"/>
      <c r="ESD17" s="8"/>
      <c r="ESE17" s="9"/>
      <c r="ESL17" s="8"/>
      <c r="ESM17" s="9"/>
      <c r="EST17" s="8"/>
      <c r="ESU17" s="9"/>
      <c r="ETB17" s="8"/>
      <c r="ETC17" s="9"/>
      <c r="ETJ17" s="8"/>
      <c r="ETK17" s="9"/>
      <c r="ETR17" s="8"/>
      <c r="ETS17" s="9"/>
      <c r="ETZ17" s="8"/>
      <c r="EUA17" s="9"/>
      <c r="EUH17" s="8"/>
      <c r="EUI17" s="9"/>
      <c r="EUP17" s="8"/>
      <c r="EUQ17" s="9"/>
      <c r="EUX17" s="8"/>
      <c r="EUY17" s="9"/>
      <c r="EVF17" s="8"/>
      <c r="EVG17" s="9"/>
      <c r="EVN17" s="8"/>
      <c r="EVO17" s="9"/>
      <c r="EVV17" s="8"/>
      <c r="EVW17" s="9"/>
      <c r="EWD17" s="8"/>
      <c r="EWE17" s="9"/>
      <c r="EWL17" s="8"/>
      <c r="EWM17" s="9"/>
      <c r="EWT17" s="8"/>
      <c r="EWU17" s="9"/>
      <c r="EXB17" s="8"/>
      <c r="EXC17" s="9"/>
      <c r="EXJ17" s="8"/>
      <c r="EXK17" s="9"/>
      <c r="EXR17" s="8"/>
      <c r="EXS17" s="9"/>
      <c r="EXZ17" s="8"/>
      <c r="EYA17" s="9"/>
      <c r="EYH17" s="8"/>
      <c r="EYI17" s="9"/>
      <c r="EYP17" s="8"/>
      <c r="EYQ17" s="9"/>
      <c r="EYX17" s="8"/>
      <c r="EYY17" s="9"/>
      <c r="EZF17" s="8"/>
      <c r="EZG17" s="9"/>
      <c r="EZN17" s="8"/>
      <c r="EZO17" s="9"/>
      <c r="EZV17" s="8"/>
      <c r="EZW17" s="9"/>
      <c r="FAD17" s="8"/>
      <c r="FAE17" s="9"/>
      <c r="FAL17" s="8"/>
      <c r="FAM17" s="9"/>
      <c r="FAT17" s="8"/>
      <c r="FAU17" s="9"/>
      <c r="FBB17" s="8"/>
      <c r="FBC17" s="9"/>
      <c r="FBJ17" s="8"/>
      <c r="FBK17" s="9"/>
      <c r="FBR17" s="8"/>
      <c r="FBS17" s="9"/>
      <c r="FBZ17" s="8"/>
      <c r="FCA17" s="9"/>
      <c r="FCH17" s="8"/>
      <c r="FCI17" s="9"/>
      <c r="FCP17" s="8"/>
      <c r="FCQ17" s="9"/>
      <c r="FCX17" s="8"/>
      <c r="FCY17" s="9"/>
      <c r="FDF17" s="8"/>
      <c r="FDG17" s="9"/>
      <c r="FDN17" s="8"/>
      <c r="FDO17" s="9"/>
      <c r="FDV17" s="8"/>
      <c r="FDW17" s="9"/>
      <c r="FED17" s="8"/>
      <c r="FEE17" s="9"/>
      <c r="FEL17" s="8"/>
      <c r="FEM17" s="9"/>
      <c r="FET17" s="8"/>
      <c r="FEU17" s="9"/>
      <c r="FFB17" s="8"/>
      <c r="FFC17" s="9"/>
      <c r="FFJ17" s="8"/>
      <c r="FFK17" s="9"/>
      <c r="FFR17" s="8"/>
      <c r="FFS17" s="9"/>
      <c r="FFZ17" s="8"/>
      <c r="FGA17" s="9"/>
      <c r="FGH17" s="8"/>
      <c r="FGI17" s="9"/>
      <c r="FGP17" s="8"/>
      <c r="FGQ17" s="9"/>
      <c r="FGX17" s="8"/>
      <c r="FGY17" s="9"/>
      <c r="FHF17" s="8"/>
      <c r="FHG17" s="9"/>
      <c r="FHN17" s="8"/>
      <c r="FHO17" s="9"/>
      <c r="FHV17" s="8"/>
      <c r="FHW17" s="9"/>
      <c r="FID17" s="8"/>
      <c r="FIE17" s="9"/>
      <c r="FIL17" s="8"/>
      <c r="FIM17" s="9"/>
      <c r="FIT17" s="8"/>
      <c r="FIU17" s="9"/>
      <c r="FJB17" s="8"/>
      <c r="FJC17" s="9"/>
      <c r="FJJ17" s="8"/>
      <c r="FJK17" s="9"/>
      <c r="FJR17" s="8"/>
      <c r="FJS17" s="9"/>
      <c r="FJZ17" s="8"/>
      <c r="FKA17" s="9"/>
      <c r="FKH17" s="8"/>
      <c r="FKI17" s="9"/>
      <c r="FKP17" s="8"/>
      <c r="FKQ17" s="9"/>
      <c r="FKX17" s="8"/>
      <c r="FKY17" s="9"/>
      <c r="FLF17" s="8"/>
      <c r="FLG17" s="9"/>
      <c r="FLN17" s="8"/>
      <c r="FLO17" s="9"/>
      <c r="FLV17" s="8"/>
      <c r="FLW17" s="9"/>
      <c r="FMD17" s="8"/>
      <c r="FME17" s="9"/>
      <c r="FML17" s="8"/>
      <c r="FMM17" s="9"/>
      <c r="FMT17" s="8"/>
      <c r="FMU17" s="9"/>
      <c r="FNB17" s="8"/>
      <c r="FNC17" s="9"/>
      <c r="FNJ17" s="8"/>
      <c r="FNK17" s="9"/>
      <c r="FNR17" s="8"/>
      <c r="FNS17" s="9"/>
      <c r="FNZ17" s="8"/>
      <c r="FOA17" s="9"/>
      <c r="FOH17" s="8"/>
      <c r="FOI17" s="9"/>
      <c r="FOP17" s="8"/>
      <c r="FOQ17" s="9"/>
      <c r="FOX17" s="8"/>
      <c r="FOY17" s="9"/>
      <c r="FPF17" s="8"/>
      <c r="FPG17" s="9"/>
      <c r="FPN17" s="8"/>
      <c r="FPO17" s="9"/>
      <c r="FPV17" s="8"/>
      <c r="FPW17" s="9"/>
      <c r="FQD17" s="8"/>
      <c r="FQE17" s="9"/>
      <c r="FQL17" s="8"/>
      <c r="FQM17" s="9"/>
      <c r="FQT17" s="8"/>
      <c r="FQU17" s="9"/>
      <c r="FRB17" s="8"/>
      <c r="FRC17" s="9"/>
      <c r="FRJ17" s="8"/>
      <c r="FRK17" s="9"/>
      <c r="FRR17" s="8"/>
      <c r="FRS17" s="9"/>
      <c r="FRZ17" s="8"/>
      <c r="FSA17" s="9"/>
      <c r="FSH17" s="8"/>
      <c r="FSI17" s="9"/>
      <c r="FSP17" s="8"/>
      <c r="FSQ17" s="9"/>
      <c r="FSX17" s="8"/>
      <c r="FSY17" s="9"/>
      <c r="FTF17" s="8"/>
      <c r="FTG17" s="9"/>
      <c r="FTN17" s="8"/>
      <c r="FTO17" s="9"/>
      <c r="FTV17" s="8"/>
      <c r="FTW17" s="9"/>
      <c r="FUD17" s="8"/>
      <c r="FUE17" s="9"/>
      <c r="FUL17" s="8"/>
      <c r="FUM17" s="9"/>
      <c r="FUT17" s="8"/>
      <c r="FUU17" s="9"/>
      <c r="FVB17" s="8"/>
      <c r="FVC17" s="9"/>
      <c r="FVJ17" s="8"/>
      <c r="FVK17" s="9"/>
      <c r="FVR17" s="8"/>
      <c r="FVS17" s="9"/>
      <c r="FVZ17" s="8"/>
      <c r="FWA17" s="9"/>
      <c r="FWH17" s="8"/>
      <c r="FWI17" s="9"/>
      <c r="FWP17" s="8"/>
      <c r="FWQ17" s="9"/>
      <c r="FWX17" s="8"/>
      <c r="FWY17" s="9"/>
      <c r="FXF17" s="8"/>
      <c r="FXG17" s="9"/>
      <c r="FXN17" s="8"/>
      <c r="FXO17" s="9"/>
      <c r="FXV17" s="8"/>
      <c r="FXW17" s="9"/>
      <c r="FYD17" s="8"/>
      <c r="FYE17" s="9"/>
      <c r="FYL17" s="8"/>
      <c r="FYM17" s="9"/>
      <c r="FYT17" s="8"/>
      <c r="FYU17" s="9"/>
      <c r="FZB17" s="8"/>
      <c r="FZC17" s="9"/>
      <c r="FZJ17" s="8"/>
      <c r="FZK17" s="9"/>
      <c r="FZR17" s="8"/>
      <c r="FZS17" s="9"/>
      <c r="FZZ17" s="8"/>
      <c r="GAA17" s="9"/>
      <c r="GAH17" s="8"/>
      <c r="GAI17" s="9"/>
      <c r="GAP17" s="8"/>
      <c r="GAQ17" s="9"/>
      <c r="GAX17" s="8"/>
      <c r="GAY17" s="9"/>
      <c r="GBF17" s="8"/>
      <c r="GBG17" s="9"/>
      <c r="GBN17" s="8"/>
      <c r="GBO17" s="9"/>
      <c r="GBV17" s="8"/>
      <c r="GBW17" s="9"/>
      <c r="GCD17" s="8"/>
      <c r="GCE17" s="9"/>
      <c r="GCL17" s="8"/>
      <c r="GCM17" s="9"/>
      <c r="GCT17" s="8"/>
      <c r="GCU17" s="9"/>
      <c r="GDB17" s="8"/>
      <c r="GDC17" s="9"/>
      <c r="GDJ17" s="8"/>
      <c r="GDK17" s="9"/>
      <c r="GDR17" s="8"/>
      <c r="GDS17" s="9"/>
      <c r="GDZ17" s="8"/>
      <c r="GEA17" s="9"/>
      <c r="GEH17" s="8"/>
      <c r="GEI17" s="9"/>
      <c r="GEP17" s="8"/>
      <c r="GEQ17" s="9"/>
      <c r="GEX17" s="8"/>
      <c r="GEY17" s="9"/>
      <c r="GFF17" s="8"/>
      <c r="GFG17" s="9"/>
      <c r="GFN17" s="8"/>
      <c r="GFO17" s="9"/>
      <c r="GFV17" s="8"/>
      <c r="GFW17" s="9"/>
      <c r="GGD17" s="8"/>
      <c r="GGE17" s="9"/>
      <c r="GGL17" s="8"/>
      <c r="GGM17" s="9"/>
      <c r="GGT17" s="8"/>
      <c r="GGU17" s="9"/>
      <c r="GHB17" s="8"/>
      <c r="GHC17" s="9"/>
      <c r="GHJ17" s="8"/>
      <c r="GHK17" s="9"/>
      <c r="GHR17" s="8"/>
      <c r="GHS17" s="9"/>
      <c r="GHZ17" s="8"/>
      <c r="GIA17" s="9"/>
      <c r="GIH17" s="8"/>
      <c r="GII17" s="9"/>
      <c r="GIP17" s="8"/>
      <c r="GIQ17" s="9"/>
      <c r="GIX17" s="8"/>
      <c r="GIY17" s="9"/>
      <c r="GJF17" s="8"/>
      <c r="GJG17" s="9"/>
      <c r="GJN17" s="8"/>
      <c r="GJO17" s="9"/>
      <c r="GJV17" s="8"/>
      <c r="GJW17" s="9"/>
      <c r="GKD17" s="8"/>
      <c r="GKE17" s="9"/>
      <c r="GKL17" s="8"/>
      <c r="GKM17" s="9"/>
      <c r="GKT17" s="8"/>
      <c r="GKU17" s="9"/>
      <c r="GLB17" s="8"/>
      <c r="GLC17" s="9"/>
      <c r="GLJ17" s="8"/>
      <c r="GLK17" s="9"/>
      <c r="GLR17" s="8"/>
      <c r="GLS17" s="9"/>
      <c r="GLZ17" s="8"/>
      <c r="GMA17" s="9"/>
      <c r="GMH17" s="8"/>
      <c r="GMI17" s="9"/>
      <c r="GMP17" s="8"/>
      <c r="GMQ17" s="9"/>
      <c r="GMX17" s="8"/>
      <c r="GMY17" s="9"/>
      <c r="GNF17" s="8"/>
      <c r="GNG17" s="9"/>
      <c r="GNN17" s="8"/>
      <c r="GNO17" s="9"/>
      <c r="GNV17" s="8"/>
      <c r="GNW17" s="9"/>
      <c r="GOD17" s="8"/>
      <c r="GOE17" s="9"/>
      <c r="GOL17" s="8"/>
      <c r="GOM17" s="9"/>
      <c r="GOT17" s="8"/>
      <c r="GOU17" s="9"/>
      <c r="GPB17" s="8"/>
      <c r="GPC17" s="9"/>
      <c r="GPJ17" s="8"/>
      <c r="GPK17" s="9"/>
      <c r="GPR17" s="8"/>
      <c r="GPS17" s="9"/>
      <c r="GPZ17" s="8"/>
      <c r="GQA17" s="9"/>
      <c r="GQH17" s="8"/>
      <c r="GQI17" s="9"/>
      <c r="GQP17" s="8"/>
      <c r="GQQ17" s="9"/>
      <c r="GQX17" s="8"/>
      <c r="GQY17" s="9"/>
      <c r="GRF17" s="8"/>
      <c r="GRG17" s="9"/>
      <c r="GRN17" s="8"/>
      <c r="GRO17" s="9"/>
      <c r="GRV17" s="8"/>
      <c r="GRW17" s="9"/>
      <c r="GSD17" s="8"/>
      <c r="GSE17" s="9"/>
      <c r="GSL17" s="8"/>
      <c r="GSM17" s="9"/>
      <c r="GST17" s="8"/>
      <c r="GSU17" s="9"/>
      <c r="GTB17" s="8"/>
      <c r="GTC17" s="9"/>
      <c r="GTJ17" s="8"/>
      <c r="GTK17" s="9"/>
      <c r="GTR17" s="8"/>
      <c r="GTS17" s="9"/>
      <c r="GTZ17" s="8"/>
      <c r="GUA17" s="9"/>
      <c r="GUH17" s="8"/>
      <c r="GUI17" s="9"/>
      <c r="GUP17" s="8"/>
      <c r="GUQ17" s="9"/>
      <c r="GUX17" s="8"/>
      <c r="GUY17" s="9"/>
      <c r="GVF17" s="8"/>
      <c r="GVG17" s="9"/>
      <c r="GVN17" s="8"/>
      <c r="GVO17" s="9"/>
      <c r="GVV17" s="8"/>
      <c r="GVW17" s="9"/>
      <c r="GWD17" s="8"/>
      <c r="GWE17" s="9"/>
      <c r="GWL17" s="8"/>
      <c r="GWM17" s="9"/>
      <c r="GWT17" s="8"/>
      <c r="GWU17" s="9"/>
      <c r="GXB17" s="8"/>
      <c r="GXC17" s="9"/>
      <c r="GXJ17" s="8"/>
      <c r="GXK17" s="9"/>
      <c r="GXR17" s="8"/>
      <c r="GXS17" s="9"/>
      <c r="GXZ17" s="8"/>
      <c r="GYA17" s="9"/>
      <c r="GYH17" s="8"/>
      <c r="GYI17" s="9"/>
      <c r="GYP17" s="8"/>
      <c r="GYQ17" s="9"/>
      <c r="GYX17" s="8"/>
      <c r="GYY17" s="9"/>
      <c r="GZF17" s="8"/>
      <c r="GZG17" s="9"/>
      <c r="GZN17" s="8"/>
      <c r="GZO17" s="9"/>
      <c r="GZV17" s="8"/>
      <c r="GZW17" s="9"/>
      <c r="HAD17" s="8"/>
      <c r="HAE17" s="9"/>
      <c r="HAL17" s="8"/>
      <c r="HAM17" s="9"/>
      <c r="HAT17" s="8"/>
      <c r="HAU17" s="9"/>
      <c r="HBB17" s="8"/>
      <c r="HBC17" s="9"/>
      <c r="HBJ17" s="8"/>
      <c r="HBK17" s="9"/>
      <c r="HBR17" s="8"/>
      <c r="HBS17" s="9"/>
      <c r="HBZ17" s="8"/>
      <c r="HCA17" s="9"/>
      <c r="HCH17" s="8"/>
      <c r="HCI17" s="9"/>
      <c r="HCP17" s="8"/>
      <c r="HCQ17" s="9"/>
      <c r="HCX17" s="8"/>
      <c r="HCY17" s="9"/>
      <c r="HDF17" s="8"/>
      <c r="HDG17" s="9"/>
      <c r="HDN17" s="8"/>
      <c r="HDO17" s="9"/>
      <c r="HDV17" s="8"/>
      <c r="HDW17" s="9"/>
      <c r="HED17" s="8"/>
      <c r="HEE17" s="9"/>
      <c r="HEL17" s="8"/>
      <c r="HEM17" s="9"/>
      <c r="HET17" s="8"/>
      <c r="HEU17" s="9"/>
      <c r="HFB17" s="8"/>
      <c r="HFC17" s="9"/>
      <c r="HFJ17" s="8"/>
      <c r="HFK17" s="9"/>
      <c r="HFR17" s="8"/>
      <c r="HFS17" s="9"/>
      <c r="HFZ17" s="8"/>
      <c r="HGA17" s="9"/>
      <c r="HGH17" s="8"/>
      <c r="HGI17" s="9"/>
      <c r="HGP17" s="8"/>
      <c r="HGQ17" s="9"/>
      <c r="HGX17" s="8"/>
      <c r="HGY17" s="9"/>
      <c r="HHF17" s="8"/>
      <c r="HHG17" s="9"/>
      <c r="HHN17" s="8"/>
      <c r="HHO17" s="9"/>
      <c r="HHV17" s="8"/>
      <c r="HHW17" s="9"/>
      <c r="HID17" s="8"/>
      <c r="HIE17" s="9"/>
      <c r="HIL17" s="8"/>
      <c r="HIM17" s="9"/>
      <c r="HIT17" s="8"/>
      <c r="HIU17" s="9"/>
      <c r="HJB17" s="8"/>
      <c r="HJC17" s="9"/>
      <c r="HJJ17" s="8"/>
      <c r="HJK17" s="9"/>
      <c r="HJR17" s="8"/>
      <c r="HJS17" s="9"/>
      <c r="HJZ17" s="8"/>
      <c r="HKA17" s="9"/>
      <c r="HKH17" s="8"/>
      <c r="HKI17" s="9"/>
      <c r="HKP17" s="8"/>
      <c r="HKQ17" s="9"/>
      <c r="HKX17" s="8"/>
      <c r="HKY17" s="9"/>
      <c r="HLF17" s="8"/>
      <c r="HLG17" s="9"/>
      <c r="HLN17" s="8"/>
      <c r="HLO17" s="9"/>
      <c r="HLV17" s="8"/>
      <c r="HLW17" s="9"/>
      <c r="HMD17" s="8"/>
      <c r="HME17" s="9"/>
      <c r="HML17" s="8"/>
      <c r="HMM17" s="9"/>
      <c r="HMT17" s="8"/>
      <c r="HMU17" s="9"/>
      <c r="HNB17" s="8"/>
      <c r="HNC17" s="9"/>
      <c r="HNJ17" s="8"/>
      <c r="HNK17" s="9"/>
      <c r="HNR17" s="8"/>
      <c r="HNS17" s="9"/>
      <c r="HNZ17" s="8"/>
      <c r="HOA17" s="9"/>
      <c r="HOH17" s="8"/>
      <c r="HOI17" s="9"/>
      <c r="HOP17" s="8"/>
      <c r="HOQ17" s="9"/>
      <c r="HOX17" s="8"/>
      <c r="HOY17" s="9"/>
      <c r="HPF17" s="8"/>
      <c r="HPG17" s="9"/>
      <c r="HPN17" s="8"/>
      <c r="HPO17" s="9"/>
      <c r="HPV17" s="8"/>
      <c r="HPW17" s="9"/>
      <c r="HQD17" s="8"/>
      <c r="HQE17" s="9"/>
      <c r="HQL17" s="8"/>
      <c r="HQM17" s="9"/>
      <c r="HQT17" s="8"/>
      <c r="HQU17" s="9"/>
      <c r="HRB17" s="8"/>
      <c r="HRC17" s="9"/>
      <c r="HRJ17" s="8"/>
      <c r="HRK17" s="9"/>
      <c r="HRR17" s="8"/>
      <c r="HRS17" s="9"/>
      <c r="HRZ17" s="8"/>
      <c r="HSA17" s="9"/>
      <c r="HSH17" s="8"/>
      <c r="HSI17" s="9"/>
      <c r="HSP17" s="8"/>
      <c r="HSQ17" s="9"/>
      <c r="HSX17" s="8"/>
      <c r="HSY17" s="9"/>
      <c r="HTF17" s="8"/>
      <c r="HTG17" s="9"/>
      <c r="HTN17" s="8"/>
      <c r="HTO17" s="9"/>
      <c r="HTV17" s="8"/>
      <c r="HTW17" s="9"/>
      <c r="HUD17" s="8"/>
      <c r="HUE17" s="9"/>
      <c r="HUL17" s="8"/>
      <c r="HUM17" s="9"/>
      <c r="HUT17" s="8"/>
      <c r="HUU17" s="9"/>
      <c r="HVB17" s="8"/>
      <c r="HVC17" s="9"/>
      <c r="HVJ17" s="8"/>
      <c r="HVK17" s="9"/>
      <c r="HVR17" s="8"/>
      <c r="HVS17" s="9"/>
      <c r="HVZ17" s="8"/>
      <c r="HWA17" s="9"/>
      <c r="HWH17" s="8"/>
      <c r="HWI17" s="9"/>
      <c r="HWP17" s="8"/>
      <c r="HWQ17" s="9"/>
      <c r="HWX17" s="8"/>
      <c r="HWY17" s="9"/>
      <c r="HXF17" s="8"/>
      <c r="HXG17" s="9"/>
      <c r="HXN17" s="8"/>
      <c r="HXO17" s="9"/>
      <c r="HXV17" s="8"/>
      <c r="HXW17" s="9"/>
      <c r="HYD17" s="8"/>
      <c r="HYE17" s="9"/>
      <c r="HYL17" s="8"/>
      <c r="HYM17" s="9"/>
      <c r="HYT17" s="8"/>
      <c r="HYU17" s="9"/>
      <c r="HZB17" s="8"/>
      <c r="HZC17" s="9"/>
      <c r="HZJ17" s="8"/>
      <c r="HZK17" s="9"/>
      <c r="HZR17" s="8"/>
      <c r="HZS17" s="9"/>
      <c r="HZZ17" s="8"/>
      <c r="IAA17" s="9"/>
      <c r="IAH17" s="8"/>
      <c r="IAI17" s="9"/>
      <c r="IAP17" s="8"/>
      <c r="IAQ17" s="9"/>
      <c r="IAX17" s="8"/>
      <c r="IAY17" s="9"/>
      <c r="IBF17" s="8"/>
      <c r="IBG17" s="9"/>
      <c r="IBN17" s="8"/>
      <c r="IBO17" s="9"/>
      <c r="IBV17" s="8"/>
      <c r="IBW17" s="9"/>
      <c r="ICD17" s="8"/>
      <c r="ICE17" s="9"/>
      <c r="ICL17" s="8"/>
      <c r="ICM17" s="9"/>
      <c r="ICT17" s="8"/>
      <c r="ICU17" s="9"/>
      <c r="IDB17" s="8"/>
      <c r="IDC17" s="9"/>
      <c r="IDJ17" s="8"/>
      <c r="IDK17" s="9"/>
      <c r="IDR17" s="8"/>
      <c r="IDS17" s="9"/>
      <c r="IDZ17" s="8"/>
      <c r="IEA17" s="9"/>
      <c r="IEH17" s="8"/>
      <c r="IEI17" s="9"/>
      <c r="IEP17" s="8"/>
      <c r="IEQ17" s="9"/>
      <c r="IEX17" s="8"/>
      <c r="IEY17" s="9"/>
      <c r="IFF17" s="8"/>
      <c r="IFG17" s="9"/>
      <c r="IFN17" s="8"/>
      <c r="IFO17" s="9"/>
      <c r="IFV17" s="8"/>
      <c r="IFW17" s="9"/>
      <c r="IGD17" s="8"/>
      <c r="IGE17" s="9"/>
      <c r="IGL17" s="8"/>
      <c r="IGM17" s="9"/>
      <c r="IGT17" s="8"/>
      <c r="IGU17" s="9"/>
      <c r="IHB17" s="8"/>
      <c r="IHC17" s="9"/>
      <c r="IHJ17" s="8"/>
      <c r="IHK17" s="9"/>
      <c r="IHR17" s="8"/>
      <c r="IHS17" s="9"/>
      <c r="IHZ17" s="8"/>
      <c r="IIA17" s="9"/>
      <c r="IIH17" s="8"/>
      <c r="III17" s="9"/>
      <c r="IIP17" s="8"/>
      <c r="IIQ17" s="9"/>
      <c r="IIX17" s="8"/>
      <c r="IIY17" s="9"/>
      <c r="IJF17" s="8"/>
      <c r="IJG17" s="9"/>
      <c r="IJN17" s="8"/>
      <c r="IJO17" s="9"/>
      <c r="IJV17" s="8"/>
      <c r="IJW17" s="9"/>
      <c r="IKD17" s="8"/>
      <c r="IKE17" s="9"/>
      <c r="IKL17" s="8"/>
      <c r="IKM17" s="9"/>
      <c r="IKT17" s="8"/>
      <c r="IKU17" s="9"/>
      <c r="ILB17" s="8"/>
      <c r="ILC17" s="9"/>
      <c r="ILJ17" s="8"/>
      <c r="ILK17" s="9"/>
      <c r="ILR17" s="8"/>
      <c r="ILS17" s="9"/>
      <c r="ILZ17" s="8"/>
      <c r="IMA17" s="9"/>
      <c r="IMH17" s="8"/>
      <c r="IMI17" s="9"/>
      <c r="IMP17" s="8"/>
      <c r="IMQ17" s="9"/>
      <c r="IMX17" s="8"/>
      <c r="IMY17" s="9"/>
      <c r="INF17" s="8"/>
      <c r="ING17" s="9"/>
      <c r="INN17" s="8"/>
      <c r="INO17" s="9"/>
      <c r="INV17" s="8"/>
      <c r="INW17" s="9"/>
      <c r="IOD17" s="8"/>
      <c r="IOE17" s="9"/>
      <c r="IOL17" s="8"/>
      <c r="IOM17" s="9"/>
      <c r="IOT17" s="8"/>
      <c r="IOU17" s="9"/>
      <c r="IPB17" s="8"/>
      <c r="IPC17" s="9"/>
      <c r="IPJ17" s="8"/>
      <c r="IPK17" s="9"/>
      <c r="IPR17" s="8"/>
      <c r="IPS17" s="9"/>
      <c r="IPZ17" s="8"/>
      <c r="IQA17" s="9"/>
      <c r="IQH17" s="8"/>
      <c r="IQI17" s="9"/>
      <c r="IQP17" s="8"/>
      <c r="IQQ17" s="9"/>
      <c r="IQX17" s="8"/>
      <c r="IQY17" s="9"/>
      <c r="IRF17" s="8"/>
      <c r="IRG17" s="9"/>
      <c r="IRN17" s="8"/>
      <c r="IRO17" s="9"/>
      <c r="IRV17" s="8"/>
      <c r="IRW17" s="9"/>
      <c r="ISD17" s="8"/>
      <c r="ISE17" s="9"/>
      <c r="ISL17" s="8"/>
      <c r="ISM17" s="9"/>
      <c r="IST17" s="8"/>
      <c r="ISU17" s="9"/>
      <c r="ITB17" s="8"/>
      <c r="ITC17" s="9"/>
      <c r="ITJ17" s="8"/>
      <c r="ITK17" s="9"/>
      <c r="ITR17" s="8"/>
      <c r="ITS17" s="9"/>
      <c r="ITZ17" s="8"/>
      <c r="IUA17" s="9"/>
      <c r="IUH17" s="8"/>
      <c r="IUI17" s="9"/>
      <c r="IUP17" s="8"/>
      <c r="IUQ17" s="9"/>
      <c r="IUX17" s="8"/>
      <c r="IUY17" s="9"/>
      <c r="IVF17" s="8"/>
      <c r="IVG17" s="9"/>
      <c r="IVN17" s="8"/>
      <c r="IVO17" s="9"/>
      <c r="IVV17" s="8"/>
      <c r="IVW17" s="9"/>
      <c r="IWD17" s="8"/>
      <c r="IWE17" s="9"/>
      <c r="IWL17" s="8"/>
      <c r="IWM17" s="9"/>
      <c r="IWT17" s="8"/>
      <c r="IWU17" s="9"/>
      <c r="IXB17" s="8"/>
      <c r="IXC17" s="9"/>
      <c r="IXJ17" s="8"/>
      <c r="IXK17" s="9"/>
      <c r="IXR17" s="8"/>
      <c r="IXS17" s="9"/>
      <c r="IXZ17" s="8"/>
      <c r="IYA17" s="9"/>
      <c r="IYH17" s="8"/>
      <c r="IYI17" s="9"/>
      <c r="IYP17" s="8"/>
      <c r="IYQ17" s="9"/>
      <c r="IYX17" s="8"/>
      <c r="IYY17" s="9"/>
      <c r="IZF17" s="8"/>
      <c r="IZG17" s="9"/>
      <c r="IZN17" s="8"/>
      <c r="IZO17" s="9"/>
      <c r="IZV17" s="8"/>
      <c r="IZW17" s="9"/>
      <c r="JAD17" s="8"/>
      <c r="JAE17" s="9"/>
      <c r="JAL17" s="8"/>
      <c r="JAM17" s="9"/>
      <c r="JAT17" s="8"/>
      <c r="JAU17" s="9"/>
      <c r="JBB17" s="8"/>
      <c r="JBC17" s="9"/>
      <c r="JBJ17" s="8"/>
      <c r="JBK17" s="9"/>
      <c r="JBR17" s="8"/>
      <c r="JBS17" s="9"/>
      <c r="JBZ17" s="8"/>
      <c r="JCA17" s="9"/>
      <c r="JCH17" s="8"/>
      <c r="JCI17" s="9"/>
      <c r="JCP17" s="8"/>
      <c r="JCQ17" s="9"/>
      <c r="JCX17" s="8"/>
      <c r="JCY17" s="9"/>
      <c r="JDF17" s="8"/>
      <c r="JDG17" s="9"/>
      <c r="JDN17" s="8"/>
      <c r="JDO17" s="9"/>
      <c r="JDV17" s="8"/>
      <c r="JDW17" s="9"/>
      <c r="JED17" s="8"/>
      <c r="JEE17" s="9"/>
      <c r="JEL17" s="8"/>
      <c r="JEM17" s="9"/>
      <c r="JET17" s="8"/>
      <c r="JEU17" s="9"/>
      <c r="JFB17" s="8"/>
      <c r="JFC17" s="9"/>
      <c r="JFJ17" s="8"/>
      <c r="JFK17" s="9"/>
      <c r="JFR17" s="8"/>
      <c r="JFS17" s="9"/>
      <c r="JFZ17" s="8"/>
      <c r="JGA17" s="9"/>
      <c r="JGH17" s="8"/>
      <c r="JGI17" s="9"/>
      <c r="JGP17" s="8"/>
      <c r="JGQ17" s="9"/>
      <c r="JGX17" s="8"/>
      <c r="JGY17" s="9"/>
      <c r="JHF17" s="8"/>
      <c r="JHG17" s="9"/>
      <c r="JHN17" s="8"/>
      <c r="JHO17" s="9"/>
      <c r="JHV17" s="8"/>
      <c r="JHW17" s="9"/>
      <c r="JID17" s="8"/>
      <c r="JIE17" s="9"/>
      <c r="JIL17" s="8"/>
      <c r="JIM17" s="9"/>
      <c r="JIT17" s="8"/>
      <c r="JIU17" s="9"/>
      <c r="JJB17" s="8"/>
      <c r="JJC17" s="9"/>
      <c r="JJJ17" s="8"/>
      <c r="JJK17" s="9"/>
      <c r="JJR17" s="8"/>
      <c r="JJS17" s="9"/>
      <c r="JJZ17" s="8"/>
      <c r="JKA17" s="9"/>
      <c r="JKH17" s="8"/>
      <c r="JKI17" s="9"/>
      <c r="JKP17" s="8"/>
      <c r="JKQ17" s="9"/>
      <c r="JKX17" s="8"/>
      <c r="JKY17" s="9"/>
      <c r="JLF17" s="8"/>
      <c r="JLG17" s="9"/>
      <c r="JLN17" s="8"/>
      <c r="JLO17" s="9"/>
      <c r="JLV17" s="8"/>
      <c r="JLW17" s="9"/>
      <c r="JMD17" s="8"/>
      <c r="JME17" s="9"/>
      <c r="JML17" s="8"/>
      <c r="JMM17" s="9"/>
      <c r="JMT17" s="8"/>
      <c r="JMU17" s="9"/>
      <c r="JNB17" s="8"/>
      <c r="JNC17" s="9"/>
      <c r="JNJ17" s="8"/>
      <c r="JNK17" s="9"/>
      <c r="JNR17" s="8"/>
      <c r="JNS17" s="9"/>
      <c r="JNZ17" s="8"/>
      <c r="JOA17" s="9"/>
      <c r="JOH17" s="8"/>
      <c r="JOI17" s="9"/>
      <c r="JOP17" s="8"/>
      <c r="JOQ17" s="9"/>
      <c r="JOX17" s="8"/>
      <c r="JOY17" s="9"/>
      <c r="JPF17" s="8"/>
      <c r="JPG17" s="9"/>
      <c r="JPN17" s="8"/>
      <c r="JPO17" s="9"/>
      <c r="JPV17" s="8"/>
      <c r="JPW17" s="9"/>
      <c r="JQD17" s="8"/>
      <c r="JQE17" s="9"/>
      <c r="JQL17" s="8"/>
      <c r="JQM17" s="9"/>
      <c r="JQT17" s="8"/>
      <c r="JQU17" s="9"/>
      <c r="JRB17" s="8"/>
      <c r="JRC17" s="9"/>
      <c r="JRJ17" s="8"/>
      <c r="JRK17" s="9"/>
      <c r="JRR17" s="8"/>
      <c r="JRS17" s="9"/>
      <c r="JRZ17" s="8"/>
      <c r="JSA17" s="9"/>
      <c r="JSH17" s="8"/>
      <c r="JSI17" s="9"/>
      <c r="JSP17" s="8"/>
      <c r="JSQ17" s="9"/>
      <c r="JSX17" s="8"/>
      <c r="JSY17" s="9"/>
      <c r="JTF17" s="8"/>
      <c r="JTG17" s="9"/>
      <c r="JTN17" s="8"/>
      <c r="JTO17" s="9"/>
      <c r="JTV17" s="8"/>
      <c r="JTW17" s="9"/>
      <c r="JUD17" s="8"/>
      <c r="JUE17" s="9"/>
      <c r="JUL17" s="8"/>
      <c r="JUM17" s="9"/>
      <c r="JUT17" s="8"/>
      <c r="JUU17" s="9"/>
      <c r="JVB17" s="8"/>
      <c r="JVC17" s="9"/>
      <c r="JVJ17" s="8"/>
      <c r="JVK17" s="9"/>
      <c r="JVR17" s="8"/>
      <c r="JVS17" s="9"/>
      <c r="JVZ17" s="8"/>
      <c r="JWA17" s="9"/>
      <c r="JWH17" s="8"/>
      <c r="JWI17" s="9"/>
      <c r="JWP17" s="8"/>
      <c r="JWQ17" s="9"/>
      <c r="JWX17" s="8"/>
      <c r="JWY17" s="9"/>
      <c r="JXF17" s="8"/>
      <c r="JXG17" s="9"/>
      <c r="JXN17" s="8"/>
      <c r="JXO17" s="9"/>
      <c r="JXV17" s="8"/>
      <c r="JXW17" s="9"/>
      <c r="JYD17" s="8"/>
      <c r="JYE17" s="9"/>
      <c r="JYL17" s="8"/>
      <c r="JYM17" s="9"/>
      <c r="JYT17" s="8"/>
      <c r="JYU17" s="9"/>
      <c r="JZB17" s="8"/>
      <c r="JZC17" s="9"/>
      <c r="JZJ17" s="8"/>
      <c r="JZK17" s="9"/>
      <c r="JZR17" s="8"/>
      <c r="JZS17" s="9"/>
      <c r="JZZ17" s="8"/>
      <c r="KAA17" s="9"/>
      <c r="KAH17" s="8"/>
      <c r="KAI17" s="9"/>
      <c r="KAP17" s="8"/>
      <c r="KAQ17" s="9"/>
      <c r="KAX17" s="8"/>
      <c r="KAY17" s="9"/>
      <c r="KBF17" s="8"/>
      <c r="KBG17" s="9"/>
      <c r="KBN17" s="8"/>
      <c r="KBO17" s="9"/>
      <c r="KBV17" s="8"/>
      <c r="KBW17" s="9"/>
      <c r="KCD17" s="8"/>
      <c r="KCE17" s="9"/>
      <c r="KCL17" s="8"/>
      <c r="KCM17" s="9"/>
      <c r="KCT17" s="8"/>
      <c r="KCU17" s="9"/>
      <c r="KDB17" s="8"/>
      <c r="KDC17" s="9"/>
      <c r="KDJ17" s="8"/>
      <c r="KDK17" s="9"/>
      <c r="KDR17" s="8"/>
      <c r="KDS17" s="9"/>
      <c r="KDZ17" s="8"/>
      <c r="KEA17" s="9"/>
      <c r="KEH17" s="8"/>
      <c r="KEI17" s="9"/>
      <c r="KEP17" s="8"/>
      <c r="KEQ17" s="9"/>
      <c r="KEX17" s="8"/>
      <c r="KEY17" s="9"/>
      <c r="KFF17" s="8"/>
      <c r="KFG17" s="9"/>
      <c r="KFN17" s="8"/>
      <c r="KFO17" s="9"/>
      <c r="KFV17" s="8"/>
      <c r="KFW17" s="9"/>
      <c r="KGD17" s="8"/>
      <c r="KGE17" s="9"/>
      <c r="KGL17" s="8"/>
      <c r="KGM17" s="9"/>
      <c r="KGT17" s="8"/>
      <c r="KGU17" s="9"/>
      <c r="KHB17" s="8"/>
      <c r="KHC17" s="9"/>
      <c r="KHJ17" s="8"/>
      <c r="KHK17" s="9"/>
      <c r="KHR17" s="8"/>
      <c r="KHS17" s="9"/>
      <c r="KHZ17" s="8"/>
      <c r="KIA17" s="9"/>
      <c r="KIH17" s="8"/>
      <c r="KII17" s="9"/>
      <c r="KIP17" s="8"/>
      <c r="KIQ17" s="9"/>
      <c r="KIX17" s="8"/>
      <c r="KIY17" s="9"/>
      <c r="KJF17" s="8"/>
      <c r="KJG17" s="9"/>
      <c r="KJN17" s="8"/>
      <c r="KJO17" s="9"/>
      <c r="KJV17" s="8"/>
      <c r="KJW17" s="9"/>
      <c r="KKD17" s="8"/>
      <c r="KKE17" s="9"/>
      <c r="KKL17" s="8"/>
      <c r="KKM17" s="9"/>
      <c r="KKT17" s="8"/>
      <c r="KKU17" s="9"/>
      <c r="KLB17" s="8"/>
      <c r="KLC17" s="9"/>
      <c r="KLJ17" s="8"/>
      <c r="KLK17" s="9"/>
      <c r="KLR17" s="8"/>
      <c r="KLS17" s="9"/>
      <c r="KLZ17" s="8"/>
      <c r="KMA17" s="9"/>
      <c r="KMH17" s="8"/>
      <c r="KMI17" s="9"/>
      <c r="KMP17" s="8"/>
      <c r="KMQ17" s="9"/>
      <c r="KMX17" s="8"/>
      <c r="KMY17" s="9"/>
      <c r="KNF17" s="8"/>
      <c r="KNG17" s="9"/>
      <c r="KNN17" s="8"/>
      <c r="KNO17" s="9"/>
      <c r="KNV17" s="8"/>
      <c r="KNW17" s="9"/>
      <c r="KOD17" s="8"/>
      <c r="KOE17" s="9"/>
      <c r="KOL17" s="8"/>
      <c r="KOM17" s="9"/>
      <c r="KOT17" s="8"/>
      <c r="KOU17" s="9"/>
      <c r="KPB17" s="8"/>
      <c r="KPC17" s="9"/>
      <c r="KPJ17" s="8"/>
      <c r="KPK17" s="9"/>
      <c r="KPR17" s="8"/>
      <c r="KPS17" s="9"/>
      <c r="KPZ17" s="8"/>
      <c r="KQA17" s="9"/>
      <c r="KQH17" s="8"/>
      <c r="KQI17" s="9"/>
      <c r="KQP17" s="8"/>
      <c r="KQQ17" s="9"/>
      <c r="KQX17" s="8"/>
      <c r="KQY17" s="9"/>
      <c r="KRF17" s="8"/>
      <c r="KRG17" s="9"/>
      <c r="KRN17" s="8"/>
      <c r="KRO17" s="9"/>
      <c r="KRV17" s="8"/>
      <c r="KRW17" s="9"/>
      <c r="KSD17" s="8"/>
      <c r="KSE17" s="9"/>
      <c r="KSL17" s="8"/>
      <c r="KSM17" s="9"/>
      <c r="KST17" s="8"/>
      <c r="KSU17" s="9"/>
      <c r="KTB17" s="8"/>
      <c r="KTC17" s="9"/>
      <c r="KTJ17" s="8"/>
      <c r="KTK17" s="9"/>
      <c r="KTR17" s="8"/>
      <c r="KTS17" s="9"/>
      <c r="KTZ17" s="8"/>
      <c r="KUA17" s="9"/>
      <c r="KUH17" s="8"/>
      <c r="KUI17" s="9"/>
      <c r="KUP17" s="8"/>
      <c r="KUQ17" s="9"/>
      <c r="KUX17" s="8"/>
      <c r="KUY17" s="9"/>
      <c r="KVF17" s="8"/>
      <c r="KVG17" s="9"/>
      <c r="KVN17" s="8"/>
      <c r="KVO17" s="9"/>
      <c r="KVV17" s="8"/>
      <c r="KVW17" s="9"/>
      <c r="KWD17" s="8"/>
      <c r="KWE17" s="9"/>
      <c r="KWL17" s="8"/>
      <c r="KWM17" s="9"/>
      <c r="KWT17" s="8"/>
      <c r="KWU17" s="9"/>
      <c r="KXB17" s="8"/>
      <c r="KXC17" s="9"/>
      <c r="KXJ17" s="8"/>
      <c r="KXK17" s="9"/>
      <c r="KXR17" s="8"/>
      <c r="KXS17" s="9"/>
      <c r="KXZ17" s="8"/>
      <c r="KYA17" s="9"/>
      <c r="KYH17" s="8"/>
      <c r="KYI17" s="9"/>
      <c r="KYP17" s="8"/>
      <c r="KYQ17" s="9"/>
      <c r="KYX17" s="8"/>
      <c r="KYY17" s="9"/>
      <c r="KZF17" s="8"/>
      <c r="KZG17" s="9"/>
      <c r="KZN17" s="8"/>
      <c r="KZO17" s="9"/>
      <c r="KZV17" s="8"/>
      <c r="KZW17" s="9"/>
      <c r="LAD17" s="8"/>
      <c r="LAE17" s="9"/>
      <c r="LAL17" s="8"/>
      <c r="LAM17" s="9"/>
      <c r="LAT17" s="8"/>
      <c r="LAU17" s="9"/>
      <c r="LBB17" s="8"/>
      <c r="LBC17" s="9"/>
      <c r="LBJ17" s="8"/>
      <c r="LBK17" s="9"/>
      <c r="LBR17" s="8"/>
      <c r="LBS17" s="9"/>
      <c r="LBZ17" s="8"/>
      <c r="LCA17" s="9"/>
      <c r="LCH17" s="8"/>
      <c r="LCI17" s="9"/>
      <c r="LCP17" s="8"/>
      <c r="LCQ17" s="9"/>
      <c r="LCX17" s="8"/>
      <c r="LCY17" s="9"/>
      <c r="LDF17" s="8"/>
      <c r="LDG17" s="9"/>
      <c r="LDN17" s="8"/>
      <c r="LDO17" s="9"/>
      <c r="LDV17" s="8"/>
      <c r="LDW17" s="9"/>
      <c r="LED17" s="8"/>
      <c r="LEE17" s="9"/>
      <c r="LEL17" s="8"/>
      <c r="LEM17" s="9"/>
      <c r="LET17" s="8"/>
      <c r="LEU17" s="9"/>
      <c r="LFB17" s="8"/>
      <c r="LFC17" s="9"/>
      <c r="LFJ17" s="8"/>
      <c r="LFK17" s="9"/>
      <c r="LFR17" s="8"/>
      <c r="LFS17" s="9"/>
      <c r="LFZ17" s="8"/>
      <c r="LGA17" s="9"/>
      <c r="LGH17" s="8"/>
      <c r="LGI17" s="9"/>
      <c r="LGP17" s="8"/>
      <c r="LGQ17" s="9"/>
      <c r="LGX17" s="8"/>
      <c r="LGY17" s="9"/>
      <c r="LHF17" s="8"/>
      <c r="LHG17" s="9"/>
      <c r="LHN17" s="8"/>
      <c r="LHO17" s="9"/>
      <c r="LHV17" s="8"/>
      <c r="LHW17" s="9"/>
      <c r="LID17" s="8"/>
      <c r="LIE17" s="9"/>
      <c r="LIL17" s="8"/>
      <c r="LIM17" s="9"/>
      <c r="LIT17" s="8"/>
      <c r="LIU17" s="9"/>
      <c r="LJB17" s="8"/>
      <c r="LJC17" s="9"/>
      <c r="LJJ17" s="8"/>
      <c r="LJK17" s="9"/>
      <c r="LJR17" s="8"/>
      <c r="LJS17" s="9"/>
      <c r="LJZ17" s="8"/>
      <c r="LKA17" s="9"/>
      <c r="LKH17" s="8"/>
      <c r="LKI17" s="9"/>
      <c r="LKP17" s="8"/>
      <c r="LKQ17" s="9"/>
      <c r="LKX17" s="8"/>
      <c r="LKY17" s="9"/>
      <c r="LLF17" s="8"/>
      <c r="LLG17" s="9"/>
      <c r="LLN17" s="8"/>
      <c r="LLO17" s="9"/>
      <c r="LLV17" s="8"/>
      <c r="LLW17" s="9"/>
      <c r="LMD17" s="8"/>
      <c r="LME17" s="9"/>
      <c r="LML17" s="8"/>
      <c r="LMM17" s="9"/>
      <c r="LMT17" s="8"/>
      <c r="LMU17" s="9"/>
      <c r="LNB17" s="8"/>
      <c r="LNC17" s="9"/>
      <c r="LNJ17" s="8"/>
      <c r="LNK17" s="9"/>
      <c r="LNR17" s="8"/>
      <c r="LNS17" s="9"/>
      <c r="LNZ17" s="8"/>
      <c r="LOA17" s="9"/>
      <c r="LOH17" s="8"/>
      <c r="LOI17" s="9"/>
      <c r="LOP17" s="8"/>
      <c r="LOQ17" s="9"/>
      <c r="LOX17" s="8"/>
      <c r="LOY17" s="9"/>
      <c r="LPF17" s="8"/>
      <c r="LPG17" s="9"/>
      <c r="LPN17" s="8"/>
      <c r="LPO17" s="9"/>
      <c r="LPV17" s="8"/>
      <c r="LPW17" s="9"/>
      <c r="LQD17" s="8"/>
      <c r="LQE17" s="9"/>
      <c r="LQL17" s="8"/>
      <c r="LQM17" s="9"/>
      <c r="LQT17" s="8"/>
      <c r="LQU17" s="9"/>
      <c r="LRB17" s="8"/>
      <c r="LRC17" s="9"/>
      <c r="LRJ17" s="8"/>
      <c r="LRK17" s="9"/>
      <c r="LRR17" s="8"/>
      <c r="LRS17" s="9"/>
      <c r="LRZ17" s="8"/>
      <c r="LSA17" s="9"/>
      <c r="LSH17" s="8"/>
      <c r="LSI17" s="9"/>
      <c r="LSP17" s="8"/>
      <c r="LSQ17" s="9"/>
      <c r="LSX17" s="8"/>
      <c r="LSY17" s="9"/>
      <c r="LTF17" s="8"/>
      <c r="LTG17" s="9"/>
      <c r="LTN17" s="8"/>
      <c r="LTO17" s="9"/>
      <c r="LTV17" s="8"/>
      <c r="LTW17" s="9"/>
      <c r="LUD17" s="8"/>
      <c r="LUE17" s="9"/>
      <c r="LUL17" s="8"/>
      <c r="LUM17" s="9"/>
      <c r="LUT17" s="8"/>
      <c r="LUU17" s="9"/>
      <c r="LVB17" s="8"/>
      <c r="LVC17" s="9"/>
      <c r="LVJ17" s="8"/>
      <c r="LVK17" s="9"/>
      <c r="LVR17" s="8"/>
      <c r="LVS17" s="9"/>
      <c r="LVZ17" s="8"/>
      <c r="LWA17" s="9"/>
      <c r="LWH17" s="8"/>
      <c r="LWI17" s="9"/>
      <c r="LWP17" s="8"/>
      <c r="LWQ17" s="9"/>
      <c r="LWX17" s="8"/>
      <c r="LWY17" s="9"/>
      <c r="LXF17" s="8"/>
      <c r="LXG17" s="9"/>
      <c r="LXN17" s="8"/>
      <c r="LXO17" s="9"/>
      <c r="LXV17" s="8"/>
      <c r="LXW17" s="9"/>
      <c r="LYD17" s="8"/>
      <c r="LYE17" s="9"/>
      <c r="LYL17" s="8"/>
      <c r="LYM17" s="9"/>
      <c r="LYT17" s="8"/>
      <c r="LYU17" s="9"/>
      <c r="LZB17" s="8"/>
      <c r="LZC17" s="9"/>
      <c r="LZJ17" s="8"/>
      <c r="LZK17" s="9"/>
      <c r="LZR17" s="8"/>
      <c r="LZS17" s="9"/>
      <c r="LZZ17" s="8"/>
      <c r="MAA17" s="9"/>
      <c r="MAH17" s="8"/>
      <c r="MAI17" s="9"/>
      <c r="MAP17" s="8"/>
      <c r="MAQ17" s="9"/>
      <c r="MAX17" s="8"/>
      <c r="MAY17" s="9"/>
      <c r="MBF17" s="8"/>
      <c r="MBG17" s="9"/>
      <c r="MBN17" s="8"/>
      <c r="MBO17" s="9"/>
      <c r="MBV17" s="8"/>
      <c r="MBW17" s="9"/>
      <c r="MCD17" s="8"/>
      <c r="MCE17" s="9"/>
      <c r="MCL17" s="8"/>
      <c r="MCM17" s="9"/>
      <c r="MCT17" s="8"/>
      <c r="MCU17" s="9"/>
      <c r="MDB17" s="8"/>
      <c r="MDC17" s="9"/>
      <c r="MDJ17" s="8"/>
      <c r="MDK17" s="9"/>
      <c r="MDR17" s="8"/>
      <c r="MDS17" s="9"/>
      <c r="MDZ17" s="8"/>
      <c r="MEA17" s="9"/>
      <c r="MEH17" s="8"/>
      <c r="MEI17" s="9"/>
      <c r="MEP17" s="8"/>
      <c r="MEQ17" s="9"/>
      <c r="MEX17" s="8"/>
      <c r="MEY17" s="9"/>
      <c r="MFF17" s="8"/>
      <c r="MFG17" s="9"/>
      <c r="MFN17" s="8"/>
      <c r="MFO17" s="9"/>
      <c r="MFV17" s="8"/>
      <c r="MFW17" s="9"/>
      <c r="MGD17" s="8"/>
      <c r="MGE17" s="9"/>
      <c r="MGL17" s="8"/>
      <c r="MGM17" s="9"/>
      <c r="MGT17" s="8"/>
      <c r="MGU17" s="9"/>
      <c r="MHB17" s="8"/>
      <c r="MHC17" s="9"/>
      <c r="MHJ17" s="8"/>
      <c r="MHK17" s="9"/>
      <c r="MHR17" s="8"/>
      <c r="MHS17" s="9"/>
      <c r="MHZ17" s="8"/>
      <c r="MIA17" s="9"/>
      <c r="MIH17" s="8"/>
      <c r="MII17" s="9"/>
      <c r="MIP17" s="8"/>
      <c r="MIQ17" s="9"/>
      <c r="MIX17" s="8"/>
      <c r="MIY17" s="9"/>
      <c r="MJF17" s="8"/>
      <c r="MJG17" s="9"/>
      <c r="MJN17" s="8"/>
      <c r="MJO17" s="9"/>
      <c r="MJV17" s="8"/>
      <c r="MJW17" s="9"/>
      <c r="MKD17" s="8"/>
      <c r="MKE17" s="9"/>
      <c r="MKL17" s="8"/>
      <c r="MKM17" s="9"/>
      <c r="MKT17" s="8"/>
      <c r="MKU17" s="9"/>
      <c r="MLB17" s="8"/>
      <c r="MLC17" s="9"/>
      <c r="MLJ17" s="8"/>
      <c r="MLK17" s="9"/>
      <c r="MLR17" s="8"/>
      <c r="MLS17" s="9"/>
      <c r="MLZ17" s="8"/>
      <c r="MMA17" s="9"/>
      <c r="MMH17" s="8"/>
      <c r="MMI17" s="9"/>
      <c r="MMP17" s="8"/>
      <c r="MMQ17" s="9"/>
      <c r="MMX17" s="8"/>
      <c r="MMY17" s="9"/>
      <c r="MNF17" s="8"/>
      <c r="MNG17" s="9"/>
      <c r="MNN17" s="8"/>
      <c r="MNO17" s="9"/>
      <c r="MNV17" s="8"/>
      <c r="MNW17" s="9"/>
      <c r="MOD17" s="8"/>
      <c r="MOE17" s="9"/>
      <c r="MOL17" s="8"/>
      <c r="MOM17" s="9"/>
      <c r="MOT17" s="8"/>
      <c r="MOU17" s="9"/>
      <c r="MPB17" s="8"/>
      <c r="MPC17" s="9"/>
      <c r="MPJ17" s="8"/>
      <c r="MPK17" s="9"/>
      <c r="MPR17" s="8"/>
      <c r="MPS17" s="9"/>
      <c r="MPZ17" s="8"/>
      <c r="MQA17" s="9"/>
      <c r="MQH17" s="8"/>
      <c r="MQI17" s="9"/>
      <c r="MQP17" s="8"/>
      <c r="MQQ17" s="9"/>
      <c r="MQX17" s="8"/>
      <c r="MQY17" s="9"/>
      <c r="MRF17" s="8"/>
      <c r="MRG17" s="9"/>
      <c r="MRN17" s="8"/>
      <c r="MRO17" s="9"/>
      <c r="MRV17" s="8"/>
      <c r="MRW17" s="9"/>
      <c r="MSD17" s="8"/>
      <c r="MSE17" s="9"/>
      <c r="MSL17" s="8"/>
      <c r="MSM17" s="9"/>
      <c r="MST17" s="8"/>
      <c r="MSU17" s="9"/>
      <c r="MTB17" s="8"/>
      <c r="MTC17" s="9"/>
      <c r="MTJ17" s="8"/>
      <c r="MTK17" s="9"/>
      <c r="MTR17" s="8"/>
      <c r="MTS17" s="9"/>
      <c r="MTZ17" s="8"/>
      <c r="MUA17" s="9"/>
      <c r="MUH17" s="8"/>
      <c r="MUI17" s="9"/>
      <c r="MUP17" s="8"/>
      <c r="MUQ17" s="9"/>
      <c r="MUX17" s="8"/>
      <c r="MUY17" s="9"/>
      <c r="MVF17" s="8"/>
      <c r="MVG17" s="9"/>
      <c r="MVN17" s="8"/>
      <c r="MVO17" s="9"/>
      <c r="MVV17" s="8"/>
      <c r="MVW17" s="9"/>
      <c r="MWD17" s="8"/>
      <c r="MWE17" s="9"/>
      <c r="MWL17" s="8"/>
      <c r="MWM17" s="9"/>
      <c r="MWT17" s="8"/>
      <c r="MWU17" s="9"/>
      <c r="MXB17" s="8"/>
      <c r="MXC17" s="9"/>
      <c r="MXJ17" s="8"/>
      <c r="MXK17" s="9"/>
      <c r="MXR17" s="8"/>
      <c r="MXS17" s="9"/>
      <c r="MXZ17" s="8"/>
      <c r="MYA17" s="9"/>
      <c r="MYH17" s="8"/>
      <c r="MYI17" s="9"/>
      <c r="MYP17" s="8"/>
      <c r="MYQ17" s="9"/>
      <c r="MYX17" s="8"/>
      <c r="MYY17" s="9"/>
      <c r="MZF17" s="8"/>
      <c r="MZG17" s="9"/>
      <c r="MZN17" s="8"/>
      <c r="MZO17" s="9"/>
      <c r="MZV17" s="8"/>
      <c r="MZW17" s="9"/>
      <c r="NAD17" s="8"/>
      <c r="NAE17" s="9"/>
      <c r="NAL17" s="8"/>
      <c r="NAM17" s="9"/>
      <c r="NAT17" s="8"/>
      <c r="NAU17" s="9"/>
      <c r="NBB17" s="8"/>
      <c r="NBC17" s="9"/>
      <c r="NBJ17" s="8"/>
      <c r="NBK17" s="9"/>
      <c r="NBR17" s="8"/>
      <c r="NBS17" s="9"/>
      <c r="NBZ17" s="8"/>
      <c r="NCA17" s="9"/>
      <c r="NCH17" s="8"/>
      <c r="NCI17" s="9"/>
      <c r="NCP17" s="8"/>
      <c r="NCQ17" s="9"/>
      <c r="NCX17" s="8"/>
      <c r="NCY17" s="9"/>
      <c r="NDF17" s="8"/>
      <c r="NDG17" s="9"/>
      <c r="NDN17" s="8"/>
      <c r="NDO17" s="9"/>
      <c r="NDV17" s="8"/>
      <c r="NDW17" s="9"/>
      <c r="NED17" s="8"/>
      <c r="NEE17" s="9"/>
      <c r="NEL17" s="8"/>
      <c r="NEM17" s="9"/>
      <c r="NET17" s="8"/>
      <c r="NEU17" s="9"/>
      <c r="NFB17" s="8"/>
      <c r="NFC17" s="9"/>
      <c r="NFJ17" s="8"/>
      <c r="NFK17" s="9"/>
      <c r="NFR17" s="8"/>
      <c r="NFS17" s="9"/>
      <c r="NFZ17" s="8"/>
      <c r="NGA17" s="9"/>
      <c r="NGH17" s="8"/>
      <c r="NGI17" s="9"/>
      <c r="NGP17" s="8"/>
      <c r="NGQ17" s="9"/>
      <c r="NGX17" s="8"/>
      <c r="NGY17" s="9"/>
      <c r="NHF17" s="8"/>
      <c r="NHG17" s="9"/>
      <c r="NHN17" s="8"/>
      <c r="NHO17" s="9"/>
      <c r="NHV17" s="8"/>
      <c r="NHW17" s="9"/>
      <c r="NID17" s="8"/>
      <c r="NIE17" s="9"/>
      <c r="NIL17" s="8"/>
      <c r="NIM17" s="9"/>
      <c r="NIT17" s="8"/>
      <c r="NIU17" s="9"/>
      <c r="NJB17" s="8"/>
      <c r="NJC17" s="9"/>
      <c r="NJJ17" s="8"/>
      <c r="NJK17" s="9"/>
      <c r="NJR17" s="8"/>
      <c r="NJS17" s="9"/>
      <c r="NJZ17" s="8"/>
      <c r="NKA17" s="9"/>
      <c r="NKH17" s="8"/>
      <c r="NKI17" s="9"/>
      <c r="NKP17" s="8"/>
      <c r="NKQ17" s="9"/>
      <c r="NKX17" s="8"/>
      <c r="NKY17" s="9"/>
      <c r="NLF17" s="8"/>
      <c r="NLG17" s="9"/>
      <c r="NLN17" s="8"/>
      <c r="NLO17" s="9"/>
      <c r="NLV17" s="8"/>
      <c r="NLW17" s="9"/>
      <c r="NMD17" s="8"/>
      <c r="NME17" s="9"/>
      <c r="NML17" s="8"/>
      <c r="NMM17" s="9"/>
      <c r="NMT17" s="8"/>
      <c r="NMU17" s="9"/>
      <c r="NNB17" s="8"/>
      <c r="NNC17" s="9"/>
      <c r="NNJ17" s="8"/>
      <c r="NNK17" s="9"/>
      <c r="NNR17" s="8"/>
      <c r="NNS17" s="9"/>
      <c r="NNZ17" s="8"/>
      <c r="NOA17" s="9"/>
      <c r="NOH17" s="8"/>
      <c r="NOI17" s="9"/>
      <c r="NOP17" s="8"/>
      <c r="NOQ17" s="9"/>
      <c r="NOX17" s="8"/>
      <c r="NOY17" s="9"/>
      <c r="NPF17" s="8"/>
      <c r="NPG17" s="9"/>
      <c r="NPN17" s="8"/>
      <c r="NPO17" s="9"/>
      <c r="NPV17" s="8"/>
      <c r="NPW17" s="9"/>
      <c r="NQD17" s="8"/>
      <c r="NQE17" s="9"/>
      <c r="NQL17" s="8"/>
      <c r="NQM17" s="9"/>
      <c r="NQT17" s="8"/>
      <c r="NQU17" s="9"/>
      <c r="NRB17" s="8"/>
      <c r="NRC17" s="9"/>
      <c r="NRJ17" s="8"/>
      <c r="NRK17" s="9"/>
      <c r="NRR17" s="8"/>
      <c r="NRS17" s="9"/>
      <c r="NRZ17" s="8"/>
      <c r="NSA17" s="9"/>
      <c r="NSH17" s="8"/>
      <c r="NSI17" s="9"/>
      <c r="NSP17" s="8"/>
      <c r="NSQ17" s="9"/>
      <c r="NSX17" s="8"/>
      <c r="NSY17" s="9"/>
      <c r="NTF17" s="8"/>
      <c r="NTG17" s="9"/>
      <c r="NTN17" s="8"/>
      <c r="NTO17" s="9"/>
      <c r="NTV17" s="8"/>
      <c r="NTW17" s="9"/>
      <c r="NUD17" s="8"/>
      <c r="NUE17" s="9"/>
      <c r="NUL17" s="8"/>
      <c r="NUM17" s="9"/>
      <c r="NUT17" s="8"/>
      <c r="NUU17" s="9"/>
      <c r="NVB17" s="8"/>
      <c r="NVC17" s="9"/>
      <c r="NVJ17" s="8"/>
      <c r="NVK17" s="9"/>
      <c r="NVR17" s="8"/>
      <c r="NVS17" s="9"/>
      <c r="NVZ17" s="8"/>
      <c r="NWA17" s="9"/>
      <c r="NWH17" s="8"/>
      <c r="NWI17" s="9"/>
      <c r="NWP17" s="8"/>
      <c r="NWQ17" s="9"/>
      <c r="NWX17" s="8"/>
      <c r="NWY17" s="9"/>
      <c r="NXF17" s="8"/>
      <c r="NXG17" s="9"/>
      <c r="NXN17" s="8"/>
      <c r="NXO17" s="9"/>
      <c r="NXV17" s="8"/>
      <c r="NXW17" s="9"/>
      <c r="NYD17" s="8"/>
      <c r="NYE17" s="9"/>
      <c r="NYL17" s="8"/>
      <c r="NYM17" s="9"/>
      <c r="NYT17" s="8"/>
      <c r="NYU17" s="9"/>
      <c r="NZB17" s="8"/>
      <c r="NZC17" s="9"/>
      <c r="NZJ17" s="8"/>
      <c r="NZK17" s="9"/>
      <c r="NZR17" s="8"/>
      <c r="NZS17" s="9"/>
      <c r="NZZ17" s="8"/>
      <c r="OAA17" s="9"/>
      <c r="OAH17" s="8"/>
      <c r="OAI17" s="9"/>
      <c r="OAP17" s="8"/>
      <c r="OAQ17" s="9"/>
      <c r="OAX17" s="8"/>
      <c r="OAY17" s="9"/>
      <c r="OBF17" s="8"/>
      <c r="OBG17" s="9"/>
      <c r="OBN17" s="8"/>
      <c r="OBO17" s="9"/>
      <c r="OBV17" s="8"/>
      <c r="OBW17" s="9"/>
      <c r="OCD17" s="8"/>
      <c r="OCE17" s="9"/>
      <c r="OCL17" s="8"/>
      <c r="OCM17" s="9"/>
      <c r="OCT17" s="8"/>
      <c r="OCU17" s="9"/>
      <c r="ODB17" s="8"/>
      <c r="ODC17" s="9"/>
      <c r="ODJ17" s="8"/>
      <c r="ODK17" s="9"/>
      <c r="ODR17" s="8"/>
      <c r="ODS17" s="9"/>
      <c r="ODZ17" s="8"/>
      <c r="OEA17" s="9"/>
      <c r="OEH17" s="8"/>
      <c r="OEI17" s="9"/>
      <c r="OEP17" s="8"/>
      <c r="OEQ17" s="9"/>
      <c r="OEX17" s="8"/>
      <c r="OEY17" s="9"/>
      <c r="OFF17" s="8"/>
      <c r="OFG17" s="9"/>
      <c r="OFN17" s="8"/>
      <c r="OFO17" s="9"/>
      <c r="OFV17" s="8"/>
      <c r="OFW17" s="9"/>
      <c r="OGD17" s="8"/>
      <c r="OGE17" s="9"/>
      <c r="OGL17" s="8"/>
      <c r="OGM17" s="9"/>
      <c r="OGT17" s="8"/>
      <c r="OGU17" s="9"/>
      <c r="OHB17" s="8"/>
      <c r="OHC17" s="9"/>
      <c r="OHJ17" s="8"/>
      <c r="OHK17" s="9"/>
      <c r="OHR17" s="8"/>
      <c r="OHS17" s="9"/>
      <c r="OHZ17" s="8"/>
      <c r="OIA17" s="9"/>
      <c r="OIH17" s="8"/>
      <c r="OII17" s="9"/>
      <c r="OIP17" s="8"/>
      <c r="OIQ17" s="9"/>
      <c r="OIX17" s="8"/>
      <c r="OIY17" s="9"/>
      <c r="OJF17" s="8"/>
      <c r="OJG17" s="9"/>
      <c r="OJN17" s="8"/>
      <c r="OJO17" s="9"/>
      <c r="OJV17" s="8"/>
      <c r="OJW17" s="9"/>
      <c r="OKD17" s="8"/>
      <c r="OKE17" s="9"/>
      <c r="OKL17" s="8"/>
      <c r="OKM17" s="9"/>
      <c r="OKT17" s="8"/>
      <c r="OKU17" s="9"/>
      <c r="OLB17" s="8"/>
      <c r="OLC17" s="9"/>
      <c r="OLJ17" s="8"/>
      <c r="OLK17" s="9"/>
      <c r="OLR17" s="8"/>
      <c r="OLS17" s="9"/>
      <c r="OLZ17" s="8"/>
      <c r="OMA17" s="9"/>
      <c r="OMH17" s="8"/>
      <c r="OMI17" s="9"/>
      <c r="OMP17" s="8"/>
      <c r="OMQ17" s="9"/>
      <c r="OMX17" s="8"/>
      <c r="OMY17" s="9"/>
      <c r="ONF17" s="8"/>
      <c r="ONG17" s="9"/>
      <c r="ONN17" s="8"/>
      <c r="ONO17" s="9"/>
      <c r="ONV17" s="8"/>
      <c r="ONW17" s="9"/>
      <c r="OOD17" s="8"/>
      <c r="OOE17" s="9"/>
      <c r="OOL17" s="8"/>
      <c r="OOM17" s="9"/>
      <c r="OOT17" s="8"/>
      <c r="OOU17" s="9"/>
      <c r="OPB17" s="8"/>
      <c r="OPC17" s="9"/>
      <c r="OPJ17" s="8"/>
      <c r="OPK17" s="9"/>
      <c r="OPR17" s="8"/>
      <c r="OPS17" s="9"/>
      <c r="OPZ17" s="8"/>
      <c r="OQA17" s="9"/>
      <c r="OQH17" s="8"/>
      <c r="OQI17" s="9"/>
      <c r="OQP17" s="8"/>
      <c r="OQQ17" s="9"/>
      <c r="OQX17" s="8"/>
      <c r="OQY17" s="9"/>
      <c r="ORF17" s="8"/>
      <c r="ORG17" s="9"/>
      <c r="ORN17" s="8"/>
      <c r="ORO17" s="9"/>
      <c r="ORV17" s="8"/>
      <c r="ORW17" s="9"/>
      <c r="OSD17" s="8"/>
      <c r="OSE17" s="9"/>
      <c r="OSL17" s="8"/>
      <c r="OSM17" s="9"/>
      <c r="OST17" s="8"/>
      <c r="OSU17" s="9"/>
      <c r="OTB17" s="8"/>
      <c r="OTC17" s="9"/>
      <c r="OTJ17" s="8"/>
      <c r="OTK17" s="9"/>
      <c r="OTR17" s="8"/>
      <c r="OTS17" s="9"/>
      <c r="OTZ17" s="8"/>
      <c r="OUA17" s="9"/>
      <c r="OUH17" s="8"/>
      <c r="OUI17" s="9"/>
      <c r="OUP17" s="8"/>
      <c r="OUQ17" s="9"/>
      <c r="OUX17" s="8"/>
      <c r="OUY17" s="9"/>
      <c r="OVF17" s="8"/>
      <c r="OVG17" s="9"/>
      <c r="OVN17" s="8"/>
      <c r="OVO17" s="9"/>
      <c r="OVV17" s="8"/>
      <c r="OVW17" s="9"/>
      <c r="OWD17" s="8"/>
      <c r="OWE17" s="9"/>
      <c r="OWL17" s="8"/>
      <c r="OWM17" s="9"/>
      <c r="OWT17" s="8"/>
      <c r="OWU17" s="9"/>
      <c r="OXB17" s="8"/>
      <c r="OXC17" s="9"/>
      <c r="OXJ17" s="8"/>
      <c r="OXK17" s="9"/>
      <c r="OXR17" s="8"/>
      <c r="OXS17" s="9"/>
      <c r="OXZ17" s="8"/>
      <c r="OYA17" s="9"/>
      <c r="OYH17" s="8"/>
      <c r="OYI17" s="9"/>
      <c r="OYP17" s="8"/>
      <c r="OYQ17" s="9"/>
      <c r="OYX17" s="8"/>
      <c r="OYY17" s="9"/>
      <c r="OZF17" s="8"/>
      <c r="OZG17" s="9"/>
      <c r="OZN17" s="8"/>
      <c r="OZO17" s="9"/>
      <c r="OZV17" s="8"/>
      <c r="OZW17" s="9"/>
      <c r="PAD17" s="8"/>
      <c r="PAE17" s="9"/>
      <c r="PAL17" s="8"/>
      <c r="PAM17" s="9"/>
      <c r="PAT17" s="8"/>
      <c r="PAU17" s="9"/>
      <c r="PBB17" s="8"/>
      <c r="PBC17" s="9"/>
      <c r="PBJ17" s="8"/>
      <c r="PBK17" s="9"/>
      <c r="PBR17" s="8"/>
      <c r="PBS17" s="9"/>
      <c r="PBZ17" s="8"/>
      <c r="PCA17" s="9"/>
      <c r="PCH17" s="8"/>
      <c r="PCI17" s="9"/>
      <c r="PCP17" s="8"/>
      <c r="PCQ17" s="9"/>
      <c r="PCX17" s="8"/>
      <c r="PCY17" s="9"/>
      <c r="PDF17" s="8"/>
      <c r="PDG17" s="9"/>
      <c r="PDN17" s="8"/>
      <c r="PDO17" s="9"/>
      <c r="PDV17" s="8"/>
      <c r="PDW17" s="9"/>
      <c r="PED17" s="8"/>
      <c r="PEE17" s="9"/>
      <c r="PEL17" s="8"/>
      <c r="PEM17" s="9"/>
      <c r="PET17" s="8"/>
      <c r="PEU17" s="9"/>
      <c r="PFB17" s="8"/>
      <c r="PFC17" s="9"/>
      <c r="PFJ17" s="8"/>
      <c r="PFK17" s="9"/>
      <c r="PFR17" s="8"/>
      <c r="PFS17" s="9"/>
      <c r="PFZ17" s="8"/>
      <c r="PGA17" s="9"/>
      <c r="PGH17" s="8"/>
      <c r="PGI17" s="9"/>
      <c r="PGP17" s="8"/>
      <c r="PGQ17" s="9"/>
      <c r="PGX17" s="8"/>
      <c r="PGY17" s="9"/>
      <c r="PHF17" s="8"/>
      <c r="PHG17" s="9"/>
      <c r="PHN17" s="8"/>
      <c r="PHO17" s="9"/>
      <c r="PHV17" s="8"/>
      <c r="PHW17" s="9"/>
      <c r="PID17" s="8"/>
      <c r="PIE17" s="9"/>
      <c r="PIL17" s="8"/>
      <c r="PIM17" s="9"/>
      <c r="PIT17" s="8"/>
      <c r="PIU17" s="9"/>
      <c r="PJB17" s="8"/>
      <c r="PJC17" s="9"/>
      <c r="PJJ17" s="8"/>
      <c r="PJK17" s="9"/>
      <c r="PJR17" s="8"/>
      <c r="PJS17" s="9"/>
      <c r="PJZ17" s="8"/>
      <c r="PKA17" s="9"/>
      <c r="PKH17" s="8"/>
      <c r="PKI17" s="9"/>
      <c r="PKP17" s="8"/>
      <c r="PKQ17" s="9"/>
      <c r="PKX17" s="8"/>
      <c r="PKY17" s="9"/>
      <c r="PLF17" s="8"/>
      <c r="PLG17" s="9"/>
      <c r="PLN17" s="8"/>
      <c r="PLO17" s="9"/>
      <c r="PLV17" s="8"/>
      <c r="PLW17" s="9"/>
      <c r="PMD17" s="8"/>
      <c r="PME17" s="9"/>
      <c r="PML17" s="8"/>
      <c r="PMM17" s="9"/>
      <c r="PMT17" s="8"/>
      <c r="PMU17" s="9"/>
      <c r="PNB17" s="8"/>
      <c r="PNC17" s="9"/>
      <c r="PNJ17" s="8"/>
      <c r="PNK17" s="9"/>
      <c r="PNR17" s="8"/>
      <c r="PNS17" s="9"/>
      <c r="PNZ17" s="8"/>
      <c r="POA17" s="9"/>
      <c r="POH17" s="8"/>
      <c r="POI17" s="9"/>
      <c r="POP17" s="8"/>
      <c r="POQ17" s="9"/>
      <c r="POX17" s="8"/>
      <c r="POY17" s="9"/>
      <c r="PPF17" s="8"/>
      <c r="PPG17" s="9"/>
      <c r="PPN17" s="8"/>
      <c r="PPO17" s="9"/>
      <c r="PPV17" s="8"/>
      <c r="PPW17" s="9"/>
      <c r="PQD17" s="8"/>
      <c r="PQE17" s="9"/>
      <c r="PQL17" s="8"/>
      <c r="PQM17" s="9"/>
      <c r="PQT17" s="8"/>
      <c r="PQU17" s="9"/>
      <c r="PRB17" s="8"/>
      <c r="PRC17" s="9"/>
      <c r="PRJ17" s="8"/>
      <c r="PRK17" s="9"/>
      <c r="PRR17" s="8"/>
      <c r="PRS17" s="9"/>
      <c r="PRZ17" s="8"/>
      <c r="PSA17" s="9"/>
      <c r="PSH17" s="8"/>
      <c r="PSI17" s="9"/>
      <c r="PSP17" s="8"/>
      <c r="PSQ17" s="9"/>
      <c r="PSX17" s="8"/>
      <c r="PSY17" s="9"/>
      <c r="PTF17" s="8"/>
      <c r="PTG17" s="9"/>
      <c r="PTN17" s="8"/>
      <c r="PTO17" s="9"/>
      <c r="PTV17" s="8"/>
      <c r="PTW17" s="9"/>
      <c r="PUD17" s="8"/>
      <c r="PUE17" s="9"/>
      <c r="PUL17" s="8"/>
      <c r="PUM17" s="9"/>
      <c r="PUT17" s="8"/>
      <c r="PUU17" s="9"/>
      <c r="PVB17" s="8"/>
      <c r="PVC17" s="9"/>
      <c r="PVJ17" s="8"/>
      <c r="PVK17" s="9"/>
      <c r="PVR17" s="8"/>
      <c r="PVS17" s="9"/>
      <c r="PVZ17" s="8"/>
      <c r="PWA17" s="9"/>
      <c r="PWH17" s="8"/>
      <c r="PWI17" s="9"/>
      <c r="PWP17" s="8"/>
      <c r="PWQ17" s="9"/>
      <c r="PWX17" s="8"/>
      <c r="PWY17" s="9"/>
      <c r="PXF17" s="8"/>
      <c r="PXG17" s="9"/>
      <c r="PXN17" s="8"/>
      <c r="PXO17" s="9"/>
      <c r="PXV17" s="8"/>
      <c r="PXW17" s="9"/>
      <c r="PYD17" s="8"/>
      <c r="PYE17" s="9"/>
      <c r="PYL17" s="8"/>
      <c r="PYM17" s="9"/>
      <c r="PYT17" s="8"/>
      <c r="PYU17" s="9"/>
      <c r="PZB17" s="8"/>
      <c r="PZC17" s="9"/>
      <c r="PZJ17" s="8"/>
      <c r="PZK17" s="9"/>
      <c r="PZR17" s="8"/>
      <c r="PZS17" s="9"/>
      <c r="PZZ17" s="8"/>
      <c r="QAA17" s="9"/>
      <c r="QAH17" s="8"/>
      <c r="QAI17" s="9"/>
      <c r="QAP17" s="8"/>
      <c r="QAQ17" s="9"/>
      <c r="QAX17" s="8"/>
      <c r="QAY17" s="9"/>
      <c r="QBF17" s="8"/>
      <c r="QBG17" s="9"/>
      <c r="QBN17" s="8"/>
      <c r="QBO17" s="9"/>
      <c r="QBV17" s="8"/>
      <c r="QBW17" s="9"/>
      <c r="QCD17" s="8"/>
      <c r="QCE17" s="9"/>
      <c r="QCL17" s="8"/>
      <c r="QCM17" s="9"/>
      <c r="QCT17" s="8"/>
      <c r="QCU17" s="9"/>
      <c r="QDB17" s="8"/>
      <c r="QDC17" s="9"/>
      <c r="QDJ17" s="8"/>
      <c r="QDK17" s="9"/>
      <c r="QDR17" s="8"/>
      <c r="QDS17" s="9"/>
      <c r="QDZ17" s="8"/>
      <c r="QEA17" s="9"/>
      <c r="QEH17" s="8"/>
      <c r="QEI17" s="9"/>
      <c r="QEP17" s="8"/>
      <c r="QEQ17" s="9"/>
      <c r="QEX17" s="8"/>
      <c r="QEY17" s="9"/>
      <c r="QFF17" s="8"/>
      <c r="QFG17" s="9"/>
      <c r="QFN17" s="8"/>
      <c r="QFO17" s="9"/>
      <c r="QFV17" s="8"/>
      <c r="QFW17" s="9"/>
      <c r="QGD17" s="8"/>
      <c r="QGE17" s="9"/>
      <c r="QGL17" s="8"/>
      <c r="QGM17" s="9"/>
      <c r="QGT17" s="8"/>
      <c r="QGU17" s="9"/>
      <c r="QHB17" s="8"/>
      <c r="QHC17" s="9"/>
      <c r="QHJ17" s="8"/>
      <c r="QHK17" s="9"/>
      <c r="QHR17" s="8"/>
      <c r="QHS17" s="9"/>
      <c r="QHZ17" s="8"/>
      <c r="QIA17" s="9"/>
      <c r="QIH17" s="8"/>
      <c r="QII17" s="9"/>
      <c r="QIP17" s="8"/>
      <c r="QIQ17" s="9"/>
      <c r="QIX17" s="8"/>
      <c r="QIY17" s="9"/>
      <c r="QJF17" s="8"/>
      <c r="QJG17" s="9"/>
      <c r="QJN17" s="8"/>
      <c r="QJO17" s="9"/>
      <c r="QJV17" s="8"/>
      <c r="QJW17" s="9"/>
      <c r="QKD17" s="8"/>
      <c r="QKE17" s="9"/>
      <c r="QKL17" s="8"/>
      <c r="QKM17" s="9"/>
      <c r="QKT17" s="8"/>
      <c r="QKU17" s="9"/>
      <c r="QLB17" s="8"/>
      <c r="QLC17" s="9"/>
      <c r="QLJ17" s="8"/>
      <c r="QLK17" s="9"/>
      <c r="QLR17" s="8"/>
      <c r="QLS17" s="9"/>
      <c r="QLZ17" s="8"/>
      <c r="QMA17" s="9"/>
      <c r="QMH17" s="8"/>
      <c r="QMI17" s="9"/>
      <c r="QMP17" s="8"/>
      <c r="QMQ17" s="9"/>
      <c r="QMX17" s="8"/>
      <c r="QMY17" s="9"/>
      <c r="QNF17" s="8"/>
      <c r="QNG17" s="9"/>
      <c r="QNN17" s="8"/>
      <c r="QNO17" s="9"/>
      <c r="QNV17" s="8"/>
      <c r="QNW17" s="9"/>
      <c r="QOD17" s="8"/>
      <c r="QOE17" s="9"/>
      <c r="QOL17" s="8"/>
      <c r="QOM17" s="9"/>
      <c r="QOT17" s="8"/>
      <c r="QOU17" s="9"/>
      <c r="QPB17" s="8"/>
      <c r="QPC17" s="9"/>
      <c r="QPJ17" s="8"/>
      <c r="QPK17" s="9"/>
      <c r="QPR17" s="8"/>
      <c r="QPS17" s="9"/>
      <c r="QPZ17" s="8"/>
      <c r="QQA17" s="9"/>
      <c r="QQH17" s="8"/>
      <c r="QQI17" s="9"/>
      <c r="QQP17" s="8"/>
      <c r="QQQ17" s="9"/>
      <c r="QQX17" s="8"/>
      <c r="QQY17" s="9"/>
      <c r="QRF17" s="8"/>
      <c r="QRG17" s="9"/>
      <c r="QRN17" s="8"/>
      <c r="QRO17" s="9"/>
      <c r="QRV17" s="8"/>
      <c r="QRW17" s="9"/>
      <c r="QSD17" s="8"/>
      <c r="QSE17" s="9"/>
      <c r="QSL17" s="8"/>
      <c r="QSM17" s="9"/>
      <c r="QST17" s="8"/>
      <c r="QSU17" s="9"/>
      <c r="QTB17" s="8"/>
      <c r="QTC17" s="9"/>
      <c r="QTJ17" s="8"/>
      <c r="QTK17" s="9"/>
      <c r="QTR17" s="8"/>
      <c r="QTS17" s="9"/>
      <c r="QTZ17" s="8"/>
      <c r="QUA17" s="9"/>
      <c r="QUH17" s="8"/>
      <c r="QUI17" s="9"/>
      <c r="QUP17" s="8"/>
      <c r="QUQ17" s="9"/>
      <c r="QUX17" s="8"/>
      <c r="QUY17" s="9"/>
      <c r="QVF17" s="8"/>
      <c r="QVG17" s="9"/>
      <c r="QVN17" s="8"/>
      <c r="QVO17" s="9"/>
      <c r="QVV17" s="8"/>
      <c r="QVW17" s="9"/>
      <c r="QWD17" s="8"/>
      <c r="QWE17" s="9"/>
      <c r="QWL17" s="8"/>
      <c r="QWM17" s="9"/>
      <c r="QWT17" s="8"/>
      <c r="QWU17" s="9"/>
      <c r="QXB17" s="8"/>
      <c r="QXC17" s="9"/>
      <c r="QXJ17" s="8"/>
      <c r="QXK17" s="9"/>
      <c r="QXR17" s="8"/>
      <c r="QXS17" s="9"/>
      <c r="QXZ17" s="8"/>
      <c r="QYA17" s="9"/>
      <c r="QYH17" s="8"/>
      <c r="QYI17" s="9"/>
      <c r="QYP17" s="8"/>
      <c r="QYQ17" s="9"/>
      <c r="QYX17" s="8"/>
      <c r="QYY17" s="9"/>
      <c r="QZF17" s="8"/>
      <c r="QZG17" s="9"/>
      <c r="QZN17" s="8"/>
      <c r="QZO17" s="9"/>
      <c r="QZV17" s="8"/>
      <c r="QZW17" s="9"/>
      <c r="RAD17" s="8"/>
      <c r="RAE17" s="9"/>
      <c r="RAL17" s="8"/>
      <c r="RAM17" s="9"/>
      <c r="RAT17" s="8"/>
      <c r="RAU17" s="9"/>
      <c r="RBB17" s="8"/>
      <c r="RBC17" s="9"/>
      <c r="RBJ17" s="8"/>
      <c r="RBK17" s="9"/>
      <c r="RBR17" s="8"/>
      <c r="RBS17" s="9"/>
      <c r="RBZ17" s="8"/>
      <c r="RCA17" s="9"/>
      <c r="RCH17" s="8"/>
      <c r="RCI17" s="9"/>
      <c r="RCP17" s="8"/>
      <c r="RCQ17" s="9"/>
      <c r="RCX17" s="8"/>
      <c r="RCY17" s="9"/>
      <c r="RDF17" s="8"/>
      <c r="RDG17" s="9"/>
      <c r="RDN17" s="8"/>
      <c r="RDO17" s="9"/>
      <c r="RDV17" s="8"/>
      <c r="RDW17" s="9"/>
      <c r="RED17" s="8"/>
      <c r="REE17" s="9"/>
      <c r="REL17" s="8"/>
      <c r="REM17" s="9"/>
      <c r="RET17" s="8"/>
      <c r="REU17" s="9"/>
      <c r="RFB17" s="8"/>
      <c r="RFC17" s="9"/>
      <c r="RFJ17" s="8"/>
      <c r="RFK17" s="9"/>
      <c r="RFR17" s="8"/>
      <c r="RFS17" s="9"/>
      <c r="RFZ17" s="8"/>
      <c r="RGA17" s="9"/>
      <c r="RGH17" s="8"/>
      <c r="RGI17" s="9"/>
      <c r="RGP17" s="8"/>
      <c r="RGQ17" s="9"/>
      <c r="RGX17" s="8"/>
      <c r="RGY17" s="9"/>
      <c r="RHF17" s="8"/>
      <c r="RHG17" s="9"/>
      <c r="RHN17" s="8"/>
      <c r="RHO17" s="9"/>
      <c r="RHV17" s="8"/>
      <c r="RHW17" s="9"/>
      <c r="RID17" s="8"/>
      <c r="RIE17" s="9"/>
      <c r="RIL17" s="8"/>
      <c r="RIM17" s="9"/>
      <c r="RIT17" s="8"/>
      <c r="RIU17" s="9"/>
      <c r="RJB17" s="8"/>
      <c r="RJC17" s="9"/>
      <c r="RJJ17" s="8"/>
      <c r="RJK17" s="9"/>
      <c r="RJR17" s="8"/>
      <c r="RJS17" s="9"/>
      <c r="RJZ17" s="8"/>
      <c r="RKA17" s="9"/>
      <c r="RKH17" s="8"/>
      <c r="RKI17" s="9"/>
      <c r="RKP17" s="8"/>
      <c r="RKQ17" s="9"/>
      <c r="RKX17" s="8"/>
      <c r="RKY17" s="9"/>
      <c r="RLF17" s="8"/>
      <c r="RLG17" s="9"/>
      <c r="RLN17" s="8"/>
      <c r="RLO17" s="9"/>
      <c r="RLV17" s="8"/>
      <c r="RLW17" s="9"/>
      <c r="RMD17" s="8"/>
      <c r="RME17" s="9"/>
      <c r="RML17" s="8"/>
      <c r="RMM17" s="9"/>
      <c r="RMT17" s="8"/>
      <c r="RMU17" s="9"/>
      <c r="RNB17" s="8"/>
      <c r="RNC17" s="9"/>
      <c r="RNJ17" s="8"/>
      <c r="RNK17" s="9"/>
      <c r="RNR17" s="8"/>
      <c r="RNS17" s="9"/>
      <c r="RNZ17" s="8"/>
      <c r="ROA17" s="9"/>
      <c r="ROH17" s="8"/>
      <c r="ROI17" s="9"/>
      <c r="ROP17" s="8"/>
      <c r="ROQ17" s="9"/>
      <c r="ROX17" s="8"/>
      <c r="ROY17" s="9"/>
      <c r="RPF17" s="8"/>
      <c r="RPG17" s="9"/>
      <c r="RPN17" s="8"/>
      <c r="RPO17" s="9"/>
      <c r="RPV17" s="8"/>
      <c r="RPW17" s="9"/>
      <c r="RQD17" s="8"/>
      <c r="RQE17" s="9"/>
      <c r="RQL17" s="8"/>
      <c r="RQM17" s="9"/>
      <c r="RQT17" s="8"/>
      <c r="RQU17" s="9"/>
      <c r="RRB17" s="8"/>
      <c r="RRC17" s="9"/>
      <c r="RRJ17" s="8"/>
      <c r="RRK17" s="9"/>
      <c r="RRR17" s="8"/>
      <c r="RRS17" s="9"/>
      <c r="RRZ17" s="8"/>
      <c r="RSA17" s="9"/>
      <c r="RSH17" s="8"/>
      <c r="RSI17" s="9"/>
      <c r="RSP17" s="8"/>
      <c r="RSQ17" s="9"/>
      <c r="RSX17" s="8"/>
      <c r="RSY17" s="9"/>
      <c r="RTF17" s="8"/>
      <c r="RTG17" s="9"/>
      <c r="RTN17" s="8"/>
      <c r="RTO17" s="9"/>
      <c r="RTV17" s="8"/>
      <c r="RTW17" s="9"/>
      <c r="RUD17" s="8"/>
      <c r="RUE17" s="9"/>
      <c r="RUL17" s="8"/>
      <c r="RUM17" s="9"/>
      <c r="RUT17" s="8"/>
      <c r="RUU17" s="9"/>
      <c r="RVB17" s="8"/>
      <c r="RVC17" s="9"/>
      <c r="RVJ17" s="8"/>
      <c r="RVK17" s="9"/>
      <c r="RVR17" s="8"/>
      <c r="RVS17" s="9"/>
      <c r="RVZ17" s="8"/>
      <c r="RWA17" s="9"/>
      <c r="RWH17" s="8"/>
      <c r="RWI17" s="9"/>
      <c r="RWP17" s="8"/>
      <c r="RWQ17" s="9"/>
      <c r="RWX17" s="8"/>
      <c r="RWY17" s="9"/>
      <c r="RXF17" s="8"/>
      <c r="RXG17" s="9"/>
      <c r="RXN17" s="8"/>
      <c r="RXO17" s="9"/>
      <c r="RXV17" s="8"/>
      <c r="RXW17" s="9"/>
      <c r="RYD17" s="8"/>
      <c r="RYE17" s="9"/>
      <c r="RYL17" s="8"/>
      <c r="RYM17" s="9"/>
      <c r="RYT17" s="8"/>
      <c r="RYU17" s="9"/>
      <c r="RZB17" s="8"/>
      <c r="RZC17" s="9"/>
      <c r="RZJ17" s="8"/>
      <c r="RZK17" s="9"/>
      <c r="RZR17" s="8"/>
      <c r="RZS17" s="9"/>
      <c r="RZZ17" s="8"/>
      <c r="SAA17" s="9"/>
      <c r="SAH17" s="8"/>
      <c r="SAI17" s="9"/>
      <c r="SAP17" s="8"/>
      <c r="SAQ17" s="9"/>
      <c r="SAX17" s="8"/>
      <c r="SAY17" s="9"/>
      <c r="SBF17" s="8"/>
      <c r="SBG17" s="9"/>
      <c r="SBN17" s="8"/>
      <c r="SBO17" s="9"/>
      <c r="SBV17" s="8"/>
      <c r="SBW17" s="9"/>
      <c r="SCD17" s="8"/>
      <c r="SCE17" s="9"/>
      <c r="SCL17" s="8"/>
      <c r="SCM17" s="9"/>
      <c r="SCT17" s="8"/>
      <c r="SCU17" s="9"/>
      <c r="SDB17" s="8"/>
      <c r="SDC17" s="9"/>
      <c r="SDJ17" s="8"/>
      <c r="SDK17" s="9"/>
      <c r="SDR17" s="8"/>
      <c r="SDS17" s="9"/>
      <c r="SDZ17" s="8"/>
      <c r="SEA17" s="9"/>
      <c r="SEH17" s="8"/>
      <c r="SEI17" s="9"/>
      <c r="SEP17" s="8"/>
      <c r="SEQ17" s="9"/>
      <c r="SEX17" s="8"/>
      <c r="SEY17" s="9"/>
      <c r="SFF17" s="8"/>
      <c r="SFG17" s="9"/>
      <c r="SFN17" s="8"/>
      <c r="SFO17" s="9"/>
      <c r="SFV17" s="8"/>
      <c r="SFW17" s="9"/>
      <c r="SGD17" s="8"/>
      <c r="SGE17" s="9"/>
      <c r="SGL17" s="8"/>
      <c r="SGM17" s="9"/>
      <c r="SGT17" s="8"/>
      <c r="SGU17" s="9"/>
      <c r="SHB17" s="8"/>
      <c r="SHC17" s="9"/>
      <c r="SHJ17" s="8"/>
      <c r="SHK17" s="9"/>
      <c r="SHR17" s="8"/>
      <c r="SHS17" s="9"/>
      <c r="SHZ17" s="8"/>
      <c r="SIA17" s="9"/>
      <c r="SIH17" s="8"/>
      <c r="SII17" s="9"/>
      <c r="SIP17" s="8"/>
      <c r="SIQ17" s="9"/>
      <c r="SIX17" s="8"/>
      <c r="SIY17" s="9"/>
      <c r="SJF17" s="8"/>
      <c r="SJG17" s="9"/>
      <c r="SJN17" s="8"/>
      <c r="SJO17" s="9"/>
      <c r="SJV17" s="8"/>
      <c r="SJW17" s="9"/>
      <c r="SKD17" s="8"/>
      <c r="SKE17" s="9"/>
      <c r="SKL17" s="8"/>
      <c r="SKM17" s="9"/>
      <c r="SKT17" s="8"/>
      <c r="SKU17" s="9"/>
      <c r="SLB17" s="8"/>
      <c r="SLC17" s="9"/>
      <c r="SLJ17" s="8"/>
      <c r="SLK17" s="9"/>
      <c r="SLR17" s="8"/>
      <c r="SLS17" s="9"/>
      <c r="SLZ17" s="8"/>
      <c r="SMA17" s="9"/>
      <c r="SMH17" s="8"/>
      <c r="SMI17" s="9"/>
      <c r="SMP17" s="8"/>
      <c r="SMQ17" s="9"/>
      <c r="SMX17" s="8"/>
      <c r="SMY17" s="9"/>
      <c r="SNF17" s="8"/>
      <c r="SNG17" s="9"/>
      <c r="SNN17" s="8"/>
      <c r="SNO17" s="9"/>
      <c r="SNV17" s="8"/>
      <c r="SNW17" s="9"/>
      <c r="SOD17" s="8"/>
      <c r="SOE17" s="9"/>
      <c r="SOL17" s="8"/>
      <c r="SOM17" s="9"/>
      <c r="SOT17" s="8"/>
      <c r="SOU17" s="9"/>
      <c r="SPB17" s="8"/>
      <c r="SPC17" s="9"/>
      <c r="SPJ17" s="8"/>
      <c r="SPK17" s="9"/>
      <c r="SPR17" s="8"/>
      <c r="SPS17" s="9"/>
      <c r="SPZ17" s="8"/>
      <c r="SQA17" s="9"/>
      <c r="SQH17" s="8"/>
      <c r="SQI17" s="9"/>
      <c r="SQP17" s="8"/>
      <c r="SQQ17" s="9"/>
      <c r="SQX17" s="8"/>
      <c r="SQY17" s="9"/>
      <c r="SRF17" s="8"/>
      <c r="SRG17" s="9"/>
      <c r="SRN17" s="8"/>
      <c r="SRO17" s="9"/>
      <c r="SRV17" s="8"/>
      <c r="SRW17" s="9"/>
      <c r="SSD17" s="8"/>
      <c r="SSE17" s="9"/>
      <c r="SSL17" s="8"/>
      <c r="SSM17" s="9"/>
      <c r="SST17" s="8"/>
      <c r="SSU17" s="9"/>
      <c r="STB17" s="8"/>
      <c r="STC17" s="9"/>
      <c r="STJ17" s="8"/>
      <c r="STK17" s="9"/>
      <c r="STR17" s="8"/>
      <c r="STS17" s="9"/>
      <c r="STZ17" s="8"/>
      <c r="SUA17" s="9"/>
      <c r="SUH17" s="8"/>
      <c r="SUI17" s="9"/>
      <c r="SUP17" s="8"/>
      <c r="SUQ17" s="9"/>
      <c r="SUX17" s="8"/>
      <c r="SUY17" s="9"/>
      <c r="SVF17" s="8"/>
      <c r="SVG17" s="9"/>
      <c r="SVN17" s="8"/>
      <c r="SVO17" s="9"/>
      <c r="SVV17" s="8"/>
      <c r="SVW17" s="9"/>
      <c r="SWD17" s="8"/>
      <c r="SWE17" s="9"/>
      <c r="SWL17" s="8"/>
      <c r="SWM17" s="9"/>
      <c r="SWT17" s="8"/>
      <c r="SWU17" s="9"/>
      <c r="SXB17" s="8"/>
      <c r="SXC17" s="9"/>
      <c r="SXJ17" s="8"/>
      <c r="SXK17" s="9"/>
      <c r="SXR17" s="8"/>
      <c r="SXS17" s="9"/>
      <c r="SXZ17" s="8"/>
      <c r="SYA17" s="9"/>
      <c r="SYH17" s="8"/>
      <c r="SYI17" s="9"/>
      <c r="SYP17" s="8"/>
      <c r="SYQ17" s="9"/>
      <c r="SYX17" s="8"/>
      <c r="SYY17" s="9"/>
      <c r="SZF17" s="8"/>
      <c r="SZG17" s="9"/>
      <c r="SZN17" s="8"/>
      <c r="SZO17" s="9"/>
      <c r="SZV17" s="8"/>
      <c r="SZW17" s="9"/>
      <c r="TAD17" s="8"/>
      <c r="TAE17" s="9"/>
      <c r="TAL17" s="8"/>
      <c r="TAM17" s="9"/>
      <c r="TAT17" s="8"/>
      <c r="TAU17" s="9"/>
      <c r="TBB17" s="8"/>
      <c r="TBC17" s="9"/>
      <c r="TBJ17" s="8"/>
      <c r="TBK17" s="9"/>
      <c r="TBR17" s="8"/>
      <c r="TBS17" s="9"/>
      <c r="TBZ17" s="8"/>
      <c r="TCA17" s="9"/>
      <c r="TCH17" s="8"/>
      <c r="TCI17" s="9"/>
      <c r="TCP17" s="8"/>
      <c r="TCQ17" s="9"/>
      <c r="TCX17" s="8"/>
      <c r="TCY17" s="9"/>
      <c r="TDF17" s="8"/>
      <c r="TDG17" s="9"/>
      <c r="TDN17" s="8"/>
      <c r="TDO17" s="9"/>
      <c r="TDV17" s="8"/>
      <c r="TDW17" s="9"/>
      <c r="TED17" s="8"/>
      <c r="TEE17" s="9"/>
      <c r="TEL17" s="8"/>
      <c r="TEM17" s="9"/>
      <c r="TET17" s="8"/>
      <c r="TEU17" s="9"/>
      <c r="TFB17" s="8"/>
      <c r="TFC17" s="9"/>
      <c r="TFJ17" s="8"/>
      <c r="TFK17" s="9"/>
      <c r="TFR17" s="8"/>
      <c r="TFS17" s="9"/>
      <c r="TFZ17" s="8"/>
      <c r="TGA17" s="9"/>
      <c r="TGH17" s="8"/>
      <c r="TGI17" s="9"/>
      <c r="TGP17" s="8"/>
      <c r="TGQ17" s="9"/>
      <c r="TGX17" s="8"/>
      <c r="TGY17" s="9"/>
      <c r="THF17" s="8"/>
      <c r="THG17" s="9"/>
      <c r="THN17" s="8"/>
      <c r="THO17" s="9"/>
      <c r="THV17" s="8"/>
      <c r="THW17" s="9"/>
      <c r="TID17" s="8"/>
      <c r="TIE17" s="9"/>
      <c r="TIL17" s="8"/>
      <c r="TIM17" s="9"/>
      <c r="TIT17" s="8"/>
      <c r="TIU17" s="9"/>
      <c r="TJB17" s="8"/>
      <c r="TJC17" s="9"/>
      <c r="TJJ17" s="8"/>
      <c r="TJK17" s="9"/>
      <c r="TJR17" s="8"/>
      <c r="TJS17" s="9"/>
      <c r="TJZ17" s="8"/>
      <c r="TKA17" s="9"/>
      <c r="TKH17" s="8"/>
      <c r="TKI17" s="9"/>
      <c r="TKP17" s="8"/>
      <c r="TKQ17" s="9"/>
      <c r="TKX17" s="8"/>
      <c r="TKY17" s="9"/>
      <c r="TLF17" s="8"/>
      <c r="TLG17" s="9"/>
      <c r="TLN17" s="8"/>
      <c r="TLO17" s="9"/>
      <c r="TLV17" s="8"/>
      <c r="TLW17" s="9"/>
      <c r="TMD17" s="8"/>
      <c r="TME17" s="9"/>
      <c r="TML17" s="8"/>
      <c r="TMM17" s="9"/>
      <c r="TMT17" s="8"/>
      <c r="TMU17" s="9"/>
      <c r="TNB17" s="8"/>
      <c r="TNC17" s="9"/>
      <c r="TNJ17" s="8"/>
      <c r="TNK17" s="9"/>
      <c r="TNR17" s="8"/>
      <c r="TNS17" s="9"/>
      <c r="TNZ17" s="8"/>
      <c r="TOA17" s="9"/>
      <c r="TOH17" s="8"/>
      <c r="TOI17" s="9"/>
      <c r="TOP17" s="8"/>
      <c r="TOQ17" s="9"/>
      <c r="TOX17" s="8"/>
      <c r="TOY17" s="9"/>
      <c r="TPF17" s="8"/>
      <c r="TPG17" s="9"/>
      <c r="TPN17" s="8"/>
      <c r="TPO17" s="9"/>
      <c r="TPV17" s="8"/>
      <c r="TPW17" s="9"/>
      <c r="TQD17" s="8"/>
      <c r="TQE17" s="9"/>
      <c r="TQL17" s="8"/>
      <c r="TQM17" s="9"/>
      <c r="TQT17" s="8"/>
      <c r="TQU17" s="9"/>
      <c r="TRB17" s="8"/>
      <c r="TRC17" s="9"/>
      <c r="TRJ17" s="8"/>
      <c r="TRK17" s="9"/>
      <c r="TRR17" s="8"/>
      <c r="TRS17" s="9"/>
      <c r="TRZ17" s="8"/>
      <c r="TSA17" s="9"/>
      <c r="TSH17" s="8"/>
      <c r="TSI17" s="9"/>
      <c r="TSP17" s="8"/>
      <c r="TSQ17" s="9"/>
      <c r="TSX17" s="8"/>
      <c r="TSY17" s="9"/>
      <c r="TTF17" s="8"/>
      <c r="TTG17" s="9"/>
      <c r="TTN17" s="8"/>
      <c r="TTO17" s="9"/>
      <c r="TTV17" s="8"/>
      <c r="TTW17" s="9"/>
      <c r="TUD17" s="8"/>
      <c r="TUE17" s="9"/>
      <c r="TUL17" s="8"/>
      <c r="TUM17" s="9"/>
      <c r="TUT17" s="8"/>
      <c r="TUU17" s="9"/>
      <c r="TVB17" s="8"/>
      <c r="TVC17" s="9"/>
      <c r="TVJ17" s="8"/>
      <c r="TVK17" s="9"/>
      <c r="TVR17" s="8"/>
      <c r="TVS17" s="9"/>
      <c r="TVZ17" s="8"/>
      <c r="TWA17" s="9"/>
      <c r="TWH17" s="8"/>
      <c r="TWI17" s="9"/>
      <c r="TWP17" s="8"/>
      <c r="TWQ17" s="9"/>
      <c r="TWX17" s="8"/>
      <c r="TWY17" s="9"/>
      <c r="TXF17" s="8"/>
      <c r="TXG17" s="9"/>
      <c r="TXN17" s="8"/>
      <c r="TXO17" s="9"/>
      <c r="TXV17" s="8"/>
      <c r="TXW17" s="9"/>
      <c r="TYD17" s="8"/>
      <c r="TYE17" s="9"/>
      <c r="TYL17" s="8"/>
      <c r="TYM17" s="9"/>
      <c r="TYT17" s="8"/>
      <c r="TYU17" s="9"/>
      <c r="TZB17" s="8"/>
      <c r="TZC17" s="9"/>
      <c r="TZJ17" s="8"/>
      <c r="TZK17" s="9"/>
      <c r="TZR17" s="8"/>
      <c r="TZS17" s="9"/>
      <c r="TZZ17" s="8"/>
      <c r="UAA17" s="9"/>
      <c r="UAH17" s="8"/>
      <c r="UAI17" s="9"/>
      <c r="UAP17" s="8"/>
      <c r="UAQ17" s="9"/>
      <c r="UAX17" s="8"/>
      <c r="UAY17" s="9"/>
      <c r="UBF17" s="8"/>
      <c r="UBG17" s="9"/>
      <c r="UBN17" s="8"/>
      <c r="UBO17" s="9"/>
      <c r="UBV17" s="8"/>
      <c r="UBW17" s="9"/>
      <c r="UCD17" s="8"/>
      <c r="UCE17" s="9"/>
      <c r="UCL17" s="8"/>
      <c r="UCM17" s="9"/>
      <c r="UCT17" s="8"/>
      <c r="UCU17" s="9"/>
      <c r="UDB17" s="8"/>
      <c r="UDC17" s="9"/>
      <c r="UDJ17" s="8"/>
      <c r="UDK17" s="9"/>
      <c r="UDR17" s="8"/>
      <c r="UDS17" s="9"/>
      <c r="UDZ17" s="8"/>
      <c r="UEA17" s="9"/>
      <c r="UEH17" s="8"/>
      <c r="UEI17" s="9"/>
      <c r="UEP17" s="8"/>
      <c r="UEQ17" s="9"/>
      <c r="UEX17" s="8"/>
      <c r="UEY17" s="9"/>
      <c r="UFF17" s="8"/>
      <c r="UFG17" s="9"/>
      <c r="UFN17" s="8"/>
      <c r="UFO17" s="9"/>
      <c r="UFV17" s="8"/>
      <c r="UFW17" s="9"/>
      <c r="UGD17" s="8"/>
      <c r="UGE17" s="9"/>
      <c r="UGL17" s="8"/>
      <c r="UGM17" s="9"/>
      <c r="UGT17" s="8"/>
      <c r="UGU17" s="9"/>
      <c r="UHB17" s="8"/>
      <c r="UHC17" s="9"/>
      <c r="UHJ17" s="8"/>
      <c r="UHK17" s="9"/>
      <c r="UHR17" s="8"/>
      <c r="UHS17" s="9"/>
      <c r="UHZ17" s="8"/>
      <c r="UIA17" s="9"/>
      <c r="UIH17" s="8"/>
      <c r="UII17" s="9"/>
      <c r="UIP17" s="8"/>
      <c r="UIQ17" s="9"/>
      <c r="UIX17" s="8"/>
      <c r="UIY17" s="9"/>
      <c r="UJF17" s="8"/>
      <c r="UJG17" s="9"/>
      <c r="UJN17" s="8"/>
      <c r="UJO17" s="9"/>
      <c r="UJV17" s="8"/>
      <c r="UJW17" s="9"/>
      <c r="UKD17" s="8"/>
      <c r="UKE17" s="9"/>
      <c r="UKL17" s="8"/>
      <c r="UKM17" s="9"/>
      <c r="UKT17" s="8"/>
      <c r="UKU17" s="9"/>
      <c r="ULB17" s="8"/>
      <c r="ULC17" s="9"/>
      <c r="ULJ17" s="8"/>
      <c r="ULK17" s="9"/>
      <c r="ULR17" s="8"/>
      <c r="ULS17" s="9"/>
      <c r="ULZ17" s="8"/>
      <c r="UMA17" s="9"/>
      <c r="UMH17" s="8"/>
      <c r="UMI17" s="9"/>
      <c r="UMP17" s="8"/>
      <c r="UMQ17" s="9"/>
      <c r="UMX17" s="8"/>
      <c r="UMY17" s="9"/>
      <c r="UNF17" s="8"/>
      <c r="UNG17" s="9"/>
      <c r="UNN17" s="8"/>
      <c r="UNO17" s="9"/>
      <c r="UNV17" s="8"/>
      <c r="UNW17" s="9"/>
      <c r="UOD17" s="8"/>
      <c r="UOE17" s="9"/>
      <c r="UOL17" s="8"/>
      <c r="UOM17" s="9"/>
      <c r="UOT17" s="8"/>
      <c r="UOU17" s="9"/>
      <c r="UPB17" s="8"/>
      <c r="UPC17" s="9"/>
      <c r="UPJ17" s="8"/>
      <c r="UPK17" s="9"/>
      <c r="UPR17" s="8"/>
      <c r="UPS17" s="9"/>
      <c r="UPZ17" s="8"/>
      <c r="UQA17" s="9"/>
      <c r="UQH17" s="8"/>
      <c r="UQI17" s="9"/>
      <c r="UQP17" s="8"/>
      <c r="UQQ17" s="9"/>
      <c r="UQX17" s="8"/>
      <c r="UQY17" s="9"/>
      <c r="URF17" s="8"/>
      <c r="URG17" s="9"/>
      <c r="URN17" s="8"/>
      <c r="URO17" s="9"/>
      <c r="URV17" s="8"/>
      <c r="URW17" s="9"/>
      <c r="USD17" s="8"/>
      <c r="USE17" s="9"/>
      <c r="USL17" s="8"/>
      <c r="USM17" s="9"/>
      <c r="UST17" s="8"/>
      <c r="USU17" s="9"/>
      <c r="UTB17" s="8"/>
      <c r="UTC17" s="9"/>
      <c r="UTJ17" s="8"/>
      <c r="UTK17" s="9"/>
      <c r="UTR17" s="8"/>
      <c r="UTS17" s="9"/>
      <c r="UTZ17" s="8"/>
      <c r="UUA17" s="9"/>
      <c r="UUH17" s="8"/>
      <c r="UUI17" s="9"/>
      <c r="UUP17" s="8"/>
      <c r="UUQ17" s="9"/>
      <c r="UUX17" s="8"/>
      <c r="UUY17" s="9"/>
      <c r="UVF17" s="8"/>
      <c r="UVG17" s="9"/>
      <c r="UVN17" s="8"/>
      <c r="UVO17" s="9"/>
      <c r="UVV17" s="8"/>
      <c r="UVW17" s="9"/>
      <c r="UWD17" s="8"/>
      <c r="UWE17" s="9"/>
      <c r="UWL17" s="8"/>
      <c r="UWM17" s="9"/>
      <c r="UWT17" s="8"/>
      <c r="UWU17" s="9"/>
      <c r="UXB17" s="8"/>
      <c r="UXC17" s="9"/>
      <c r="UXJ17" s="8"/>
      <c r="UXK17" s="9"/>
      <c r="UXR17" s="8"/>
      <c r="UXS17" s="9"/>
      <c r="UXZ17" s="8"/>
      <c r="UYA17" s="9"/>
      <c r="UYH17" s="8"/>
      <c r="UYI17" s="9"/>
      <c r="UYP17" s="8"/>
      <c r="UYQ17" s="9"/>
      <c r="UYX17" s="8"/>
      <c r="UYY17" s="9"/>
      <c r="UZF17" s="8"/>
      <c r="UZG17" s="9"/>
      <c r="UZN17" s="8"/>
      <c r="UZO17" s="9"/>
      <c r="UZV17" s="8"/>
      <c r="UZW17" s="9"/>
      <c r="VAD17" s="8"/>
      <c r="VAE17" s="9"/>
      <c r="VAL17" s="8"/>
      <c r="VAM17" s="9"/>
      <c r="VAT17" s="8"/>
      <c r="VAU17" s="9"/>
      <c r="VBB17" s="8"/>
      <c r="VBC17" s="9"/>
      <c r="VBJ17" s="8"/>
      <c r="VBK17" s="9"/>
      <c r="VBR17" s="8"/>
      <c r="VBS17" s="9"/>
      <c r="VBZ17" s="8"/>
      <c r="VCA17" s="9"/>
      <c r="VCH17" s="8"/>
      <c r="VCI17" s="9"/>
      <c r="VCP17" s="8"/>
      <c r="VCQ17" s="9"/>
      <c r="VCX17" s="8"/>
      <c r="VCY17" s="9"/>
      <c r="VDF17" s="8"/>
      <c r="VDG17" s="9"/>
      <c r="VDN17" s="8"/>
      <c r="VDO17" s="9"/>
      <c r="VDV17" s="8"/>
      <c r="VDW17" s="9"/>
      <c r="VED17" s="8"/>
      <c r="VEE17" s="9"/>
      <c r="VEL17" s="8"/>
      <c r="VEM17" s="9"/>
      <c r="VET17" s="8"/>
      <c r="VEU17" s="9"/>
      <c r="VFB17" s="8"/>
      <c r="VFC17" s="9"/>
      <c r="VFJ17" s="8"/>
      <c r="VFK17" s="9"/>
      <c r="VFR17" s="8"/>
      <c r="VFS17" s="9"/>
      <c r="VFZ17" s="8"/>
      <c r="VGA17" s="9"/>
      <c r="VGH17" s="8"/>
      <c r="VGI17" s="9"/>
      <c r="VGP17" s="8"/>
      <c r="VGQ17" s="9"/>
      <c r="VGX17" s="8"/>
      <c r="VGY17" s="9"/>
      <c r="VHF17" s="8"/>
      <c r="VHG17" s="9"/>
      <c r="VHN17" s="8"/>
      <c r="VHO17" s="9"/>
      <c r="VHV17" s="8"/>
      <c r="VHW17" s="9"/>
      <c r="VID17" s="8"/>
      <c r="VIE17" s="9"/>
      <c r="VIL17" s="8"/>
      <c r="VIM17" s="9"/>
      <c r="VIT17" s="8"/>
      <c r="VIU17" s="9"/>
      <c r="VJB17" s="8"/>
      <c r="VJC17" s="9"/>
      <c r="VJJ17" s="8"/>
      <c r="VJK17" s="9"/>
      <c r="VJR17" s="8"/>
      <c r="VJS17" s="9"/>
      <c r="VJZ17" s="8"/>
      <c r="VKA17" s="9"/>
      <c r="VKH17" s="8"/>
      <c r="VKI17" s="9"/>
      <c r="VKP17" s="8"/>
      <c r="VKQ17" s="9"/>
      <c r="VKX17" s="8"/>
      <c r="VKY17" s="9"/>
      <c r="VLF17" s="8"/>
      <c r="VLG17" s="9"/>
      <c r="VLN17" s="8"/>
      <c r="VLO17" s="9"/>
      <c r="VLV17" s="8"/>
      <c r="VLW17" s="9"/>
      <c r="VMD17" s="8"/>
      <c r="VME17" s="9"/>
      <c r="VML17" s="8"/>
      <c r="VMM17" s="9"/>
      <c r="VMT17" s="8"/>
      <c r="VMU17" s="9"/>
      <c r="VNB17" s="8"/>
      <c r="VNC17" s="9"/>
      <c r="VNJ17" s="8"/>
      <c r="VNK17" s="9"/>
      <c r="VNR17" s="8"/>
      <c r="VNS17" s="9"/>
      <c r="VNZ17" s="8"/>
      <c r="VOA17" s="9"/>
      <c r="VOH17" s="8"/>
      <c r="VOI17" s="9"/>
      <c r="VOP17" s="8"/>
      <c r="VOQ17" s="9"/>
      <c r="VOX17" s="8"/>
      <c r="VOY17" s="9"/>
      <c r="VPF17" s="8"/>
      <c r="VPG17" s="9"/>
      <c r="VPN17" s="8"/>
      <c r="VPO17" s="9"/>
      <c r="VPV17" s="8"/>
      <c r="VPW17" s="9"/>
      <c r="VQD17" s="8"/>
      <c r="VQE17" s="9"/>
      <c r="VQL17" s="8"/>
      <c r="VQM17" s="9"/>
      <c r="VQT17" s="8"/>
      <c r="VQU17" s="9"/>
      <c r="VRB17" s="8"/>
      <c r="VRC17" s="9"/>
      <c r="VRJ17" s="8"/>
      <c r="VRK17" s="9"/>
      <c r="VRR17" s="8"/>
      <c r="VRS17" s="9"/>
      <c r="VRZ17" s="8"/>
      <c r="VSA17" s="9"/>
      <c r="VSH17" s="8"/>
      <c r="VSI17" s="9"/>
      <c r="VSP17" s="8"/>
      <c r="VSQ17" s="9"/>
      <c r="VSX17" s="8"/>
      <c r="VSY17" s="9"/>
      <c r="VTF17" s="8"/>
      <c r="VTG17" s="9"/>
      <c r="VTN17" s="8"/>
      <c r="VTO17" s="9"/>
      <c r="VTV17" s="8"/>
      <c r="VTW17" s="9"/>
      <c r="VUD17" s="8"/>
      <c r="VUE17" s="9"/>
      <c r="VUL17" s="8"/>
      <c r="VUM17" s="9"/>
      <c r="VUT17" s="8"/>
      <c r="VUU17" s="9"/>
      <c r="VVB17" s="8"/>
      <c r="VVC17" s="9"/>
      <c r="VVJ17" s="8"/>
      <c r="VVK17" s="9"/>
      <c r="VVR17" s="8"/>
      <c r="VVS17" s="9"/>
      <c r="VVZ17" s="8"/>
      <c r="VWA17" s="9"/>
      <c r="VWH17" s="8"/>
      <c r="VWI17" s="9"/>
      <c r="VWP17" s="8"/>
      <c r="VWQ17" s="9"/>
      <c r="VWX17" s="8"/>
      <c r="VWY17" s="9"/>
      <c r="VXF17" s="8"/>
      <c r="VXG17" s="9"/>
      <c r="VXN17" s="8"/>
      <c r="VXO17" s="9"/>
      <c r="VXV17" s="8"/>
      <c r="VXW17" s="9"/>
      <c r="VYD17" s="8"/>
      <c r="VYE17" s="9"/>
      <c r="VYL17" s="8"/>
      <c r="VYM17" s="9"/>
      <c r="VYT17" s="8"/>
      <c r="VYU17" s="9"/>
      <c r="VZB17" s="8"/>
      <c r="VZC17" s="9"/>
      <c r="VZJ17" s="8"/>
      <c r="VZK17" s="9"/>
      <c r="VZR17" s="8"/>
      <c r="VZS17" s="9"/>
      <c r="VZZ17" s="8"/>
      <c r="WAA17" s="9"/>
      <c r="WAH17" s="8"/>
      <c r="WAI17" s="9"/>
      <c r="WAP17" s="8"/>
      <c r="WAQ17" s="9"/>
      <c r="WAX17" s="8"/>
      <c r="WAY17" s="9"/>
      <c r="WBF17" s="8"/>
      <c r="WBG17" s="9"/>
      <c r="WBN17" s="8"/>
      <c r="WBO17" s="9"/>
      <c r="WBV17" s="8"/>
      <c r="WBW17" s="9"/>
      <c r="WCD17" s="8"/>
      <c r="WCE17" s="9"/>
      <c r="WCL17" s="8"/>
      <c r="WCM17" s="9"/>
      <c r="WCT17" s="8"/>
      <c r="WCU17" s="9"/>
      <c r="WDB17" s="8"/>
      <c r="WDC17" s="9"/>
      <c r="WDJ17" s="8"/>
      <c r="WDK17" s="9"/>
      <c r="WDR17" s="8"/>
      <c r="WDS17" s="9"/>
      <c r="WDZ17" s="8"/>
      <c r="WEA17" s="9"/>
      <c r="WEH17" s="8"/>
      <c r="WEI17" s="9"/>
      <c r="WEP17" s="8"/>
      <c r="WEQ17" s="9"/>
      <c r="WEX17" s="8"/>
      <c r="WEY17" s="9"/>
      <c r="WFF17" s="8"/>
      <c r="WFG17" s="9"/>
      <c r="WFN17" s="8"/>
      <c r="WFO17" s="9"/>
      <c r="WFV17" s="8"/>
      <c r="WFW17" s="9"/>
      <c r="WGD17" s="8"/>
      <c r="WGE17" s="9"/>
      <c r="WGL17" s="8"/>
      <c r="WGM17" s="9"/>
      <c r="WGT17" s="8"/>
      <c r="WGU17" s="9"/>
      <c r="WHB17" s="8"/>
      <c r="WHC17" s="9"/>
      <c r="WHJ17" s="8"/>
      <c r="WHK17" s="9"/>
      <c r="WHR17" s="8"/>
      <c r="WHS17" s="9"/>
      <c r="WHZ17" s="8"/>
      <c r="WIA17" s="9"/>
      <c r="WIH17" s="8"/>
      <c r="WII17" s="9"/>
      <c r="WIP17" s="8"/>
      <c r="WIQ17" s="9"/>
      <c r="WIX17" s="8"/>
      <c r="WIY17" s="9"/>
      <c r="WJF17" s="8"/>
      <c r="WJG17" s="9"/>
      <c r="WJN17" s="8"/>
      <c r="WJO17" s="9"/>
      <c r="WJV17" s="8"/>
      <c r="WJW17" s="9"/>
      <c r="WKD17" s="8"/>
      <c r="WKE17" s="9"/>
      <c r="WKL17" s="8"/>
      <c r="WKM17" s="9"/>
      <c r="WKT17" s="8"/>
      <c r="WKU17" s="9"/>
      <c r="WLB17" s="8"/>
      <c r="WLC17" s="9"/>
      <c r="WLJ17" s="8"/>
      <c r="WLK17" s="9"/>
      <c r="WLR17" s="8"/>
      <c r="WLS17" s="9"/>
      <c r="WLZ17" s="8"/>
      <c r="WMA17" s="9"/>
      <c r="WMH17" s="8"/>
      <c r="WMI17" s="9"/>
      <c r="WMP17" s="8"/>
      <c r="WMQ17" s="9"/>
      <c r="WMX17" s="8"/>
      <c r="WMY17" s="9"/>
      <c r="WNF17" s="8"/>
      <c r="WNG17" s="9"/>
      <c r="WNN17" s="8"/>
      <c r="WNO17" s="9"/>
      <c r="WNV17" s="8"/>
      <c r="WNW17" s="9"/>
      <c r="WOD17" s="8"/>
      <c r="WOE17" s="9"/>
      <c r="WOL17" s="8"/>
      <c r="WOM17" s="9"/>
      <c r="WOT17" s="8"/>
      <c r="WOU17" s="9"/>
      <c r="WPB17" s="8"/>
      <c r="WPC17" s="9"/>
      <c r="WPJ17" s="8"/>
      <c r="WPK17" s="9"/>
      <c r="WPR17" s="8"/>
      <c r="WPS17" s="9"/>
      <c r="WPZ17" s="8"/>
      <c r="WQA17" s="9"/>
      <c r="WQH17" s="8"/>
      <c r="WQI17" s="9"/>
      <c r="WQP17" s="8"/>
      <c r="WQQ17" s="9"/>
      <c r="WQX17" s="8"/>
      <c r="WQY17" s="9"/>
      <c r="WRF17" s="8"/>
      <c r="WRG17" s="9"/>
      <c r="WRN17" s="8"/>
      <c r="WRO17" s="9"/>
      <c r="WRV17" s="8"/>
      <c r="WRW17" s="9"/>
      <c r="WSD17" s="8"/>
      <c r="WSE17" s="9"/>
      <c r="WSL17" s="8"/>
      <c r="WSM17" s="9"/>
      <c r="WST17" s="8"/>
      <c r="WSU17" s="9"/>
      <c r="WTB17" s="8"/>
      <c r="WTC17" s="9"/>
      <c r="WTJ17" s="8"/>
      <c r="WTK17" s="9"/>
      <c r="WTR17" s="8"/>
      <c r="WTS17" s="9"/>
      <c r="WTZ17" s="8"/>
      <c r="WUA17" s="9"/>
      <c r="WUH17" s="8"/>
      <c r="WUI17" s="9"/>
      <c r="WUP17" s="8"/>
      <c r="WUQ17" s="9"/>
      <c r="WUX17" s="8"/>
      <c r="WUY17" s="9"/>
      <c r="WVF17" s="8"/>
      <c r="WVG17" s="9"/>
      <c r="WVN17" s="8"/>
      <c r="WVO17" s="9"/>
      <c r="WVV17" s="8"/>
      <c r="WVW17" s="9"/>
      <c r="WWD17" s="8"/>
      <c r="WWE17" s="9"/>
      <c r="WWL17" s="8"/>
      <c r="WWM17" s="9"/>
      <c r="WWT17" s="8"/>
      <c r="WWU17" s="9"/>
      <c r="WXB17" s="8"/>
      <c r="WXC17" s="9"/>
      <c r="WXJ17" s="8"/>
      <c r="WXK17" s="9"/>
      <c r="WXR17" s="8"/>
      <c r="WXS17" s="9"/>
      <c r="WXZ17" s="8"/>
      <c r="WYA17" s="9"/>
      <c r="WYH17" s="8"/>
      <c r="WYI17" s="9"/>
      <c r="WYP17" s="8"/>
      <c r="WYQ17" s="9"/>
      <c r="WYX17" s="8"/>
      <c r="WYY17" s="9"/>
      <c r="WZF17" s="8"/>
      <c r="WZG17" s="9"/>
      <c r="WZN17" s="8"/>
      <c r="WZO17" s="9"/>
      <c r="WZV17" s="8"/>
      <c r="WZW17" s="9"/>
      <c r="XAD17" s="8"/>
      <c r="XAE17" s="9"/>
      <c r="XAL17" s="8"/>
      <c r="XAM17" s="9"/>
      <c r="XAT17" s="8"/>
      <c r="XAU17" s="9"/>
      <c r="XBB17" s="8"/>
      <c r="XBC17" s="9"/>
      <c r="XBJ17" s="8"/>
      <c r="XBK17" s="9"/>
      <c r="XBR17" s="8"/>
      <c r="XBS17" s="9"/>
      <c r="XBZ17" s="8"/>
      <c r="XCA17" s="9"/>
      <c r="XCH17" s="8"/>
      <c r="XCI17" s="9"/>
      <c r="XCP17" s="8"/>
      <c r="XCQ17" s="9"/>
      <c r="XCX17" s="8"/>
      <c r="XCY17" s="9"/>
      <c r="XDF17" s="8"/>
      <c r="XDG17" s="9"/>
      <c r="XDN17" s="8"/>
      <c r="XDO17" s="9"/>
      <c r="XDV17" s="8"/>
      <c r="XDW17" s="9"/>
      <c r="XED17" s="8"/>
      <c r="XEE17" s="9"/>
      <c r="XEL17" s="8"/>
      <c r="XEM17" s="9"/>
      <c r="XET17" s="8"/>
      <c r="XEU17" s="9"/>
      <c r="XFB17" s="8"/>
      <c r="XFC17" s="9"/>
    </row>
    <row r="18" spans="1:1023 1029:2047 2053:3071 3077:4095 4101:5119 5125:6143 6149:7167 7173:8191 8197:9215 9221:10239 10245:11263 11269:12287 12293:13311 13317:14335 14341:15359 15365:16383" x14ac:dyDescent="0.3">
      <c r="K18">
        <v>3</v>
      </c>
      <c r="N18" s="7"/>
      <c r="O18">
        <v>6</v>
      </c>
      <c r="V18" s="7"/>
      <c r="AD18" s="7"/>
      <c r="AL18" s="7"/>
      <c r="AT18" s="7"/>
      <c r="BB18" s="7"/>
      <c r="BJ18" s="7"/>
      <c r="BR18" s="7"/>
      <c r="BZ18" s="7"/>
      <c r="CH18" s="7"/>
      <c r="CP18" s="7"/>
      <c r="CX18" s="7"/>
      <c r="DF18" s="7"/>
      <c r="DN18" s="7"/>
      <c r="DV18" s="7"/>
      <c r="ED18" s="7"/>
      <c r="EL18" s="7"/>
      <c r="ET18" s="7"/>
      <c r="FB18" s="7"/>
      <c r="FJ18" s="7"/>
      <c r="FR18" s="7"/>
      <c r="FZ18" s="7"/>
      <c r="GH18" s="7"/>
      <c r="GP18" s="7"/>
      <c r="GX18" s="7"/>
      <c r="HF18" s="7"/>
      <c r="HN18" s="7"/>
      <c r="HV18" s="7"/>
      <c r="ID18" s="7"/>
      <c r="IL18" s="7"/>
      <c r="IT18" s="7"/>
      <c r="JB18" s="7"/>
      <c r="JJ18" s="7"/>
      <c r="JR18" s="7"/>
      <c r="JZ18" s="7"/>
      <c r="KH18" s="7"/>
      <c r="KP18" s="7"/>
      <c r="KX18" s="7"/>
      <c r="LF18" s="7"/>
      <c r="LN18" s="7"/>
      <c r="LV18" s="7"/>
      <c r="MD18" s="7"/>
      <c r="ML18" s="7"/>
      <c r="MT18" s="7"/>
      <c r="NB18" s="7"/>
      <c r="NJ18" s="7"/>
      <c r="NR18" s="7"/>
      <c r="NZ18" s="7"/>
      <c r="OH18" s="7"/>
      <c r="OP18" s="7"/>
      <c r="OX18" s="7"/>
      <c r="PF18" s="7"/>
      <c r="PN18" s="7"/>
      <c r="PV18" s="7"/>
      <c r="QD18" s="7"/>
      <c r="QL18" s="7"/>
      <c r="QT18" s="7"/>
      <c r="RB18" s="7"/>
      <c r="RJ18" s="7"/>
      <c r="RR18" s="7"/>
      <c r="RZ18" s="7"/>
      <c r="SH18" s="7"/>
      <c r="SP18" s="7"/>
      <c r="SX18" s="7"/>
      <c r="TF18" s="7"/>
      <c r="TN18" s="7"/>
      <c r="TV18" s="7"/>
      <c r="UD18" s="7"/>
      <c r="UL18" s="7"/>
      <c r="UT18" s="7"/>
      <c r="VB18" s="7"/>
      <c r="VJ18" s="7"/>
      <c r="VR18" s="7"/>
      <c r="VZ18" s="7"/>
      <c r="WH18" s="7"/>
      <c r="WP18" s="7"/>
      <c r="WX18" s="7"/>
      <c r="XF18" s="7"/>
      <c r="XN18" s="7"/>
      <c r="XV18" s="7"/>
      <c r="YD18" s="7"/>
      <c r="YL18" s="7"/>
      <c r="YT18" s="7"/>
      <c r="ZB18" s="7"/>
      <c r="ZJ18" s="7"/>
      <c r="ZR18" s="7"/>
      <c r="ZZ18" s="7"/>
      <c r="AAH18" s="7"/>
      <c r="AAP18" s="7"/>
      <c r="AAX18" s="7"/>
      <c r="ABF18" s="7"/>
      <c r="ABN18" s="7"/>
      <c r="ABV18" s="7"/>
      <c r="ACD18" s="7"/>
      <c r="ACL18" s="7"/>
      <c r="ACT18" s="7"/>
      <c r="ADB18" s="7"/>
      <c r="ADJ18" s="7"/>
      <c r="ADR18" s="7"/>
      <c r="ADZ18" s="7"/>
      <c r="AEH18" s="7"/>
      <c r="AEP18" s="7"/>
      <c r="AEX18" s="7"/>
      <c r="AFF18" s="7"/>
      <c r="AFN18" s="7"/>
      <c r="AFV18" s="7"/>
      <c r="AGD18" s="7"/>
      <c r="AGL18" s="7"/>
      <c r="AGT18" s="7"/>
      <c r="AHB18" s="7"/>
      <c r="AHJ18" s="7"/>
      <c r="AHR18" s="7"/>
      <c r="AHZ18" s="7"/>
      <c r="AIH18" s="7"/>
      <c r="AIP18" s="7"/>
      <c r="AIX18" s="7"/>
      <c r="AJF18" s="7"/>
      <c r="AJN18" s="7"/>
      <c r="AJV18" s="7"/>
      <c r="AKD18" s="7"/>
      <c r="AKL18" s="7"/>
      <c r="AKT18" s="7"/>
      <c r="ALB18" s="7"/>
      <c r="ALJ18" s="7"/>
      <c r="ALR18" s="7"/>
      <c r="ALZ18" s="7"/>
      <c r="AMH18" s="7"/>
      <c r="AMP18" s="7"/>
      <c r="AMX18" s="7"/>
      <c r="ANF18" s="7"/>
      <c r="ANN18" s="7"/>
      <c r="ANV18" s="7"/>
      <c r="AOD18" s="7"/>
      <c r="AOL18" s="7"/>
      <c r="AOT18" s="7"/>
      <c r="APB18" s="7"/>
      <c r="APJ18" s="7"/>
      <c r="APR18" s="7"/>
      <c r="APZ18" s="7"/>
      <c r="AQH18" s="7"/>
      <c r="AQP18" s="7"/>
      <c r="AQX18" s="7"/>
      <c r="ARF18" s="7"/>
      <c r="ARN18" s="7"/>
      <c r="ARV18" s="7"/>
      <c r="ASD18" s="7"/>
      <c r="ASL18" s="7"/>
      <c r="AST18" s="7"/>
      <c r="ATB18" s="7"/>
      <c r="ATJ18" s="7"/>
      <c r="ATR18" s="7"/>
      <c r="ATZ18" s="7"/>
      <c r="AUH18" s="7"/>
      <c r="AUP18" s="7"/>
      <c r="AUX18" s="7"/>
      <c r="AVF18" s="7"/>
      <c r="AVN18" s="7"/>
      <c r="AVV18" s="7"/>
      <c r="AWD18" s="7"/>
      <c r="AWL18" s="7"/>
      <c r="AWT18" s="7"/>
      <c r="AXB18" s="7"/>
      <c r="AXJ18" s="7"/>
      <c r="AXR18" s="7"/>
      <c r="AXZ18" s="7"/>
      <c r="AYH18" s="7"/>
      <c r="AYP18" s="7"/>
      <c r="AYX18" s="7"/>
      <c r="AZF18" s="7"/>
      <c r="AZN18" s="7"/>
      <c r="AZV18" s="7"/>
      <c r="BAD18" s="7"/>
      <c r="BAL18" s="7"/>
      <c r="BAT18" s="7"/>
      <c r="BBB18" s="7"/>
      <c r="BBJ18" s="7"/>
      <c r="BBR18" s="7"/>
      <c r="BBZ18" s="7"/>
      <c r="BCH18" s="7"/>
      <c r="BCP18" s="7"/>
      <c r="BCX18" s="7"/>
      <c r="BDF18" s="7"/>
      <c r="BDN18" s="7"/>
      <c r="BDV18" s="7"/>
      <c r="BED18" s="7"/>
      <c r="BEL18" s="7"/>
      <c r="BET18" s="7"/>
      <c r="BFB18" s="7"/>
      <c r="BFJ18" s="7"/>
      <c r="BFR18" s="7"/>
      <c r="BFZ18" s="7"/>
      <c r="BGH18" s="7"/>
      <c r="BGP18" s="7"/>
      <c r="BGX18" s="7"/>
      <c r="BHF18" s="7"/>
      <c r="BHN18" s="7"/>
      <c r="BHV18" s="7"/>
      <c r="BID18" s="7"/>
      <c r="BIL18" s="7"/>
      <c r="BIT18" s="7"/>
      <c r="BJB18" s="7"/>
      <c r="BJJ18" s="7"/>
      <c r="BJR18" s="7"/>
      <c r="BJZ18" s="7"/>
      <c r="BKH18" s="7"/>
      <c r="BKP18" s="7"/>
      <c r="BKX18" s="7"/>
      <c r="BLF18" s="7"/>
      <c r="BLN18" s="7"/>
      <c r="BLV18" s="7"/>
      <c r="BMD18" s="7"/>
      <c r="BML18" s="7"/>
      <c r="BMT18" s="7"/>
      <c r="BNB18" s="7"/>
      <c r="BNJ18" s="7"/>
      <c r="BNR18" s="7"/>
      <c r="BNZ18" s="7"/>
      <c r="BOH18" s="7"/>
      <c r="BOP18" s="7"/>
      <c r="BOX18" s="7"/>
      <c r="BPF18" s="7"/>
      <c r="BPN18" s="7"/>
      <c r="BPV18" s="7"/>
      <c r="BQD18" s="7"/>
      <c r="BQL18" s="7"/>
      <c r="BQT18" s="7"/>
      <c r="BRB18" s="7"/>
      <c r="BRJ18" s="7"/>
      <c r="BRR18" s="7"/>
      <c r="BRZ18" s="7"/>
      <c r="BSH18" s="7"/>
      <c r="BSP18" s="7"/>
      <c r="BSX18" s="7"/>
      <c r="BTF18" s="7"/>
      <c r="BTN18" s="7"/>
      <c r="BTV18" s="7"/>
      <c r="BUD18" s="7"/>
      <c r="BUL18" s="7"/>
      <c r="BUT18" s="7"/>
      <c r="BVB18" s="7"/>
      <c r="BVJ18" s="7"/>
      <c r="BVR18" s="7"/>
      <c r="BVZ18" s="7"/>
      <c r="BWH18" s="7"/>
      <c r="BWP18" s="7"/>
      <c r="BWX18" s="7"/>
      <c r="BXF18" s="7"/>
      <c r="BXN18" s="7"/>
      <c r="BXV18" s="7"/>
      <c r="BYD18" s="7"/>
      <c r="BYL18" s="7"/>
      <c r="BYT18" s="7"/>
      <c r="BZB18" s="7"/>
      <c r="BZJ18" s="7"/>
      <c r="BZR18" s="7"/>
      <c r="BZZ18" s="7"/>
      <c r="CAH18" s="7"/>
      <c r="CAP18" s="7"/>
      <c r="CAX18" s="7"/>
      <c r="CBF18" s="7"/>
      <c r="CBN18" s="7"/>
      <c r="CBV18" s="7"/>
      <c r="CCD18" s="7"/>
      <c r="CCL18" s="7"/>
      <c r="CCT18" s="7"/>
      <c r="CDB18" s="7"/>
      <c r="CDJ18" s="7"/>
      <c r="CDR18" s="7"/>
      <c r="CDZ18" s="7"/>
      <c r="CEH18" s="7"/>
      <c r="CEP18" s="7"/>
      <c r="CEX18" s="7"/>
      <c r="CFF18" s="7"/>
      <c r="CFN18" s="7"/>
      <c r="CFV18" s="7"/>
      <c r="CGD18" s="7"/>
      <c r="CGL18" s="7"/>
      <c r="CGT18" s="7"/>
      <c r="CHB18" s="7"/>
      <c r="CHJ18" s="7"/>
      <c r="CHR18" s="7"/>
      <c r="CHZ18" s="7"/>
      <c r="CIH18" s="7"/>
      <c r="CIP18" s="7"/>
      <c r="CIX18" s="7"/>
      <c r="CJF18" s="7"/>
      <c r="CJN18" s="7"/>
      <c r="CJV18" s="7"/>
      <c r="CKD18" s="7"/>
      <c r="CKL18" s="7"/>
      <c r="CKT18" s="7"/>
      <c r="CLB18" s="7"/>
      <c r="CLJ18" s="7"/>
      <c r="CLR18" s="7"/>
      <c r="CLZ18" s="7"/>
      <c r="CMH18" s="7"/>
      <c r="CMP18" s="7"/>
      <c r="CMX18" s="7"/>
      <c r="CNF18" s="7"/>
      <c r="CNN18" s="7"/>
      <c r="CNV18" s="7"/>
      <c r="COD18" s="7"/>
      <c r="COL18" s="7"/>
      <c r="COT18" s="7"/>
      <c r="CPB18" s="7"/>
      <c r="CPJ18" s="7"/>
      <c r="CPR18" s="7"/>
      <c r="CPZ18" s="7"/>
      <c r="CQH18" s="7"/>
      <c r="CQP18" s="7"/>
      <c r="CQX18" s="7"/>
      <c r="CRF18" s="7"/>
      <c r="CRN18" s="7"/>
      <c r="CRV18" s="7"/>
      <c r="CSD18" s="7"/>
      <c r="CSL18" s="7"/>
      <c r="CST18" s="7"/>
      <c r="CTB18" s="7"/>
      <c r="CTJ18" s="7"/>
      <c r="CTR18" s="7"/>
      <c r="CTZ18" s="7"/>
      <c r="CUH18" s="7"/>
      <c r="CUP18" s="7"/>
      <c r="CUX18" s="7"/>
      <c r="CVF18" s="7"/>
      <c r="CVN18" s="7"/>
      <c r="CVV18" s="7"/>
      <c r="CWD18" s="7"/>
      <c r="CWL18" s="7"/>
      <c r="CWT18" s="7"/>
      <c r="CXB18" s="7"/>
      <c r="CXJ18" s="7"/>
      <c r="CXR18" s="7"/>
      <c r="CXZ18" s="7"/>
      <c r="CYH18" s="7"/>
      <c r="CYP18" s="7"/>
      <c r="CYX18" s="7"/>
      <c r="CZF18" s="7"/>
      <c r="CZN18" s="7"/>
      <c r="CZV18" s="7"/>
      <c r="DAD18" s="7"/>
      <c r="DAL18" s="7"/>
      <c r="DAT18" s="7"/>
      <c r="DBB18" s="7"/>
      <c r="DBJ18" s="7"/>
      <c r="DBR18" s="7"/>
      <c r="DBZ18" s="7"/>
      <c r="DCH18" s="7"/>
      <c r="DCP18" s="7"/>
      <c r="DCX18" s="7"/>
      <c r="DDF18" s="7"/>
      <c r="DDN18" s="7"/>
      <c r="DDV18" s="7"/>
      <c r="DED18" s="7"/>
      <c r="DEL18" s="7"/>
      <c r="DET18" s="7"/>
      <c r="DFB18" s="7"/>
      <c r="DFJ18" s="7"/>
      <c r="DFR18" s="7"/>
      <c r="DFZ18" s="7"/>
      <c r="DGH18" s="7"/>
      <c r="DGP18" s="7"/>
      <c r="DGX18" s="7"/>
      <c r="DHF18" s="7"/>
      <c r="DHN18" s="7"/>
      <c r="DHV18" s="7"/>
      <c r="DID18" s="7"/>
      <c r="DIL18" s="7"/>
      <c r="DIT18" s="7"/>
      <c r="DJB18" s="7"/>
      <c r="DJJ18" s="7"/>
      <c r="DJR18" s="7"/>
      <c r="DJZ18" s="7"/>
      <c r="DKH18" s="7"/>
      <c r="DKP18" s="7"/>
      <c r="DKX18" s="7"/>
      <c r="DLF18" s="7"/>
      <c r="DLN18" s="7"/>
      <c r="DLV18" s="7"/>
      <c r="DMD18" s="7"/>
      <c r="DML18" s="7"/>
      <c r="DMT18" s="7"/>
      <c r="DNB18" s="7"/>
      <c r="DNJ18" s="7"/>
      <c r="DNR18" s="7"/>
      <c r="DNZ18" s="7"/>
      <c r="DOH18" s="7"/>
      <c r="DOP18" s="7"/>
      <c r="DOX18" s="7"/>
      <c r="DPF18" s="7"/>
      <c r="DPN18" s="7"/>
      <c r="DPV18" s="7"/>
      <c r="DQD18" s="7"/>
      <c r="DQL18" s="7"/>
      <c r="DQT18" s="7"/>
      <c r="DRB18" s="7"/>
      <c r="DRJ18" s="7"/>
      <c r="DRR18" s="7"/>
      <c r="DRZ18" s="7"/>
      <c r="DSH18" s="7"/>
      <c r="DSP18" s="7"/>
      <c r="DSX18" s="7"/>
      <c r="DTF18" s="7"/>
      <c r="DTN18" s="7"/>
      <c r="DTV18" s="7"/>
      <c r="DUD18" s="7"/>
      <c r="DUL18" s="7"/>
      <c r="DUT18" s="7"/>
      <c r="DVB18" s="7"/>
      <c r="DVJ18" s="7"/>
      <c r="DVR18" s="7"/>
      <c r="DVZ18" s="7"/>
      <c r="DWH18" s="7"/>
      <c r="DWP18" s="7"/>
      <c r="DWX18" s="7"/>
      <c r="DXF18" s="7"/>
      <c r="DXN18" s="7"/>
      <c r="DXV18" s="7"/>
      <c r="DYD18" s="7"/>
      <c r="DYL18" s="7"/>
      <c r="DYT18" s="7"/>
      <c r="DZB18" s="7"/>
      <c r="DZJ18" s="7"/>
      <c r="DZR18" s="7"/>
      <c r="DZZ18" s="7"/>
      <c r="EAH18" s="7"/>
      <c r="EAP18" s="7"/>
      <c r="EAX18" s="7"/>
      <c r="EBF18" s="7"/>
      <c r="EBN18" s="7"/>
      <c r="EBV18" s="7"/>
      <c r="ECD18" s="7"/>
      <c r="ECL18" s="7"/>
      <c r="ECT18" s="7"/>
      <c r="EDB18" s="7"/>
      <c r="EDJ18" s="7"/>
      <c r="EDR18" s="7"/>
      <c r="EDZ18" s="7"/>
      <c r="EEH18" s="7"/>
      <c r="EEP18" s="7"/>
      <c r="EEX18" s="7"/>
      <c r="EFF18" s="7"/>
      <c r="EFN18" s="7"/>
      <c r="EFV18" s="7"/>
      <c r="EGD18" s="7"/>
      <c r="EGL18" s="7"/>
      <c r="EGT18" s="7"/>
      <c r="EHB18" s="7"/>
      <c r="EHJ18" s="7"/>
      <c r="EHR18" s="7"/>
      <c r="EHZ18" s="7"/>
      <c r="EIH18" s="7"/>
      <c r="EIP18" s="7"/>
      <c r="EIX18" s="7"/>
      <c r="EJF18" s="7"/>
      <c r="EJN18" s="7"/>
      <c r="EJV18" s="7"/>
      <c r="EKD18" s="7"/>
      <c r="EKL18" s="7"/>
      <c r="EKT18" s="7"/>
      <c r="ELB18" s="7"/>
      <c r="ELJ18" s="7"/>
      <c r="ELR18" s="7"/>
      <c r="ELZ18" s="7"/>
      <c r="EMH18" s="7"/>
      <c r="EMP18" s="7"/>
      <c r="EMX18" s="7"/>
      <c r="ENF18" s="7"/>
      <c r="ENN18" s="7"/>
      <c r="ENV18" s="7"/>
      <c r="EOD18" s="7"/>
      <c r="EOL18" s="7"/>
      <c r="EOT18" s="7"/>
      <c r="EPB18" s="7"/>
      <c r="EPJ18" s="7"/>
      <c r="EPR18" s="7"/>
      <c r="EPZ18" s="7"/>
      <c r="EQH18" s="7"/>
      <c r="EQP18" s="7"/>
      <c r="EQX18" s="7"/>
      <c r="ERF18" s="7"/>
      <c r="ERN18" s="7"/>
      <c r="ERV18" s="7"/>
      <c r="ESD18" s="7"/>
      <c r="ESL18" s="7"/>
      <c r="EST18" s="7"/>
      <c r="ETB18" s="7"/>
      <c r="ETJ18" s="7"/>
      <c r="ETR18" s="7"/>
      <c r="ETZ18" s="7"/>
      <c r="EUH18" s="7"/>
      <c r="EUP18" s="7"/>
      <c r="EUX18" s="7"/>
      <c r="EVF18" s="7"/>
      <c r="EVN18" s="7"/>
      <c r="EVV18" s="7"/>
      <c r="EWD18" s="7"/>
      <c r="EWL18" s="7"/>
      <c r="EWT18" s="7"/>
      <c r="EXB18" s="7"/>
      <c r="EXJ18" s="7"/>
      <c r="EXR18" s="7"/>
      <c r="EXZ18" s="7"/>
      <c r="EYH18" s="7"/>
      <c r="EYP18" s="7"/>
      <c r="EYX18" s="7"/>
      <c r="EZF18" s="7"/>
      <c r="EZN18" s="7"/>
      <c r="EZV18" s="7"/>
      <c r="FAD18" s="7"/>
      <c r="FAL18" s="7"/>
      <c r="FAT18" s="7"/>
      <c r="FBB18" s="7"/>
      <c r="FBJ18" s="7"/>
      <c r="FBR18" s="7"/>
      <c r="FBZ18" s="7"/>
      <c r="FCH18" s="7"/>
      <c r="FCP18" s="7"/>
      <c r="FCX18" s="7"/>
      <c r="FDF18" s="7"/>
      <c r="FDN18" s="7"/>
      <c r="FDV18" s="7"/>
      <c r="FED18" s="7"/>
      <c r="FEL18" s="7"/>
      <c r="FET18" s="7"/>
      <c r="FFB18" s="7"/>
      <c r="FFJ18" s="7"/>
      <c r="FFR18" s="7"/>
      <c r="FFZ18" s="7"/>
      <c r="FGH18" s="7"/>
      <c r="FGP18" s="7"/>
      <c r="FGX18" s="7"/>
      <c r="FHF18" s="7"/>
      <c r="FHN18" s="7"/>
      <c r="FHV18" s="7"/>
      <c r="FID18" s="7"/>
      <c r="FIL18" s="7"/>
      <c r="FIT18" s="7"/>
      <c r="FJB18" s="7"/>
      <c r="FJJ18" s="7"/>
      <c r="FJR18" s="7"/>
      <c r="FJZ18" s="7"/>
      <c r="FKH18" s="7"/>
      <c r="FKP18" s="7"/>
      <c r="FKX18" s="7"/>
      <c r="FLF18" s="7"/>
      <c r="FLN18" s="7"/>
      <c r="FLV18" s="7"/>
      <c r="FMD18" s="7"/>
      <c r="FML18" s="7"/>
      <c r="FMT18" s="7"/>
      <c r="FNB18" s="7"/>
      <c r="FNJ18" s="7"/>
      <c r="FNR18" s="7"/>
      <c r="FNZ18" s="7"/>
      <c r="FOH18" s="7"/>
      <c r="FOP18" s="7"/>
      <c r="FOX18" s="7"/>
      <c r="FPF18" s="7"/>
      <c r="FPN18" s="7"/>
      <c r="FPV18" s="7"/>
      <c r="FQD18" s="7"/>
      <c r="FQL18" s="7"/>
      <c r="FQT18" s="7"/>
      <c r="FRB18" s="7"/>
      <c r="FRJ18" s="7"/>
      <c r="FRR18" s="7"/>
      <c r="FRZ18" s="7"/>
      <c r="FSH18" s="7"/>
      <c r="FSP18" s="7"/>
      <c r="FSX18" s="7"/>
      <c r="FTF18" s="7"/>
      <c r="FTN18" s="7"/>
      <c r="FTV18" s="7"/>
      <c r="FUD18" s="7"/>
      <c r="FUL18" s="7"/>
      <c r="FUT18" s="7"/>
      <c r="FVB18" s="7"/>
      <c r="FVJ18" s="7"/>
      <c r="FVR18" s="7"/>
      <c r="FVZ18" s="7"/>
      <c r="FWH18" s="7"/>
      <c r="FWP18" s="7"/>
      <c r="FWX18" s="7"/>
      <c r="FXF18" s="7"/>
      <c r="FXN18" s="7"/>
      <c r="FXV18" s="7"/>
      <c r="FYD18" s="7"/>
      <c r="FYL18" s="7"/>
      <c r="FYT18" s="7"/>
      <c r="FZB18" s="7"/>
      <c r="FZJ18" s="7"/>
      <c r="FZR18" s="7"/>
      <c r="FZZ18" s="7"/>
      <c r="GAH18" s="7"/>
      <c r="GAP18" s="7"/>
      <c r="GAX18" s="7"/>
      <c r="GBF18" s="7"/>
      <c r="GBN18" s="7"/>
      <c r="GBV18" s="7"/>
      <c r="GCD18" s="7"/>
      <c r="GCL18" s="7"/>
      <c r="GCT18" s="7"/>
      <c r="GDB18" s="7"/>
      <c r="GDJ18" s="7"/>
      <c r="GDR18" s="7"/>
      <c r="GDZ18" s="7"/>
      <c r="GEH18" s="7"/>
      <c r="GEP18" s="7"/>
      <c r="GEX18" s="7"/>
      <c r="GFF18" s="7"/>
      <c r="GFN18" s="7"/>
      <c r="GFV18" s="7"/>
      <c r="GGD18" s="7"/>
      <c r="GGL18" s="7"/>
      <c r="GGT18" s="7"/>
      <c r="GHB18" s="7"/>
      <c r="GHJ18" s="7"/>
      <c r="GHR18" s="7"/>
      <c r="GHZ18" s="7"/>
      <c r="GIH18" s="7"/>
      <c r="GIP18" s="7"/>
      <c r="GIX18" s="7"/>
      <c r="GJF18" s="7"/>
      <c r="GJN18" s="7"/>
      <c r="GJV18" s="7"/>
      <c r="GKD18" s="7"/>
      <c r="GKL18" s="7"/>
      <c r="GKT18" s="7"/>
      <c r="GLB18" s="7"/>
      <c r="GLJ18" s="7"/>
      <c r="GLR18" s="7"/>
      <c r="GLZ18" s="7"/>
      <c r="GMH18" s="7"/>
      <c r="GMP18" s="7"/>
      <c r="GMX18" s="7"/>
      <c r="GNF18" s="7"/>
      <c r="GNN18" s="7"/>
      <c r="GNV18" s="7"/>
      <c r="GOD18" s="7"/>
      <c r="GOL18" s="7"/>
      <c r="GOT18" s="7"/>
      <c r="GPB18" s="7"/>
      <c r="GPJ18" s="7"/>
      <c r="GPR18" s="7"/>
      <c r="GPZ18" s="7"/>
      <c r="GQH18" s="7"/>
      <c r="GQP18" s="7"/>
      <c r="GQX18" s="7"/>
      <c r="GRF18" s="7"/>
      <c r="GRN18" s="7"/>
      <c r="GRV18" s="7"/>
      <c r="GSD18" s="7"/>
      <c r="GSL18" s="7"/>
      <c r="GST18" s="7"/>
      <c r="GTB18" s="7"/>
      <c r="GTJ18" s="7"/>
      <c r="GTR18" s="7"/>
      <c r="GTZ18" s="7"/>
      <c r="GUH18" s="7"/>
      <c r="GUP18" s="7"/>
      <c r="GUX18" s="7"/>
      <c r="GVF18" s="7"/>
      <c r="GVN18" s="7"/>
      <c r="GVV18" s="7"/>
      <c r="GWD18" s="7"/>
      <c r="GWL18" s="7"/>
      <c r="GWT18" s="7"/>
      <c r="GXB18" s="7"/>
      <c r="GXJ18" s="7"/>
      <c r="GXR18" s="7"/>
      <c r="GXZ18" s="7"/>
      <c r="GYH18" s="7"/>
      <c r="GYP18" s="7"/>
      <c r="GYX18" s="7"/>
      <c r="GZF18" s="7"/>
      <c r="GZN18" s="7"/>
      <c r="GZV18" s="7"/>
      <c r="HAD18" s="7"/>
      <c r="HAL18" s="7"/>
      <c r="HAT18" s="7"/>
      <c r="HBB18" s="7"/>
      <c r="HBJ18" s="7"/>
      <c r="HBR18" s="7"/>
      <c r="HBZ18" s="7"/>
      <c r="HCH18" s="7"/>
      <c r="HCP18" s="7"/>
      <c r="HCX18" s="7"/>
      <c r="HDF18" s="7"/>
      <c r="HDN18" s="7"/>
      <c r="HDV18" s="7"/>
      <c r="HED18" s="7"/>
      <c r="HEL18" s="7"/>
      <c r="HET18" s="7"/>
      <c r="HFB18" s="7"/>
      <c r="HFJ18" s="7"/>
      <c r="HFR18" s="7"/>
      <c r="HFZ18" s="7"/>
      <c r="HGH18" s="7"/>
      <c r="HGP18" s="7"/>
      <c r="HGX18" s="7"/>
      <c r="HHF18" s="7"/>
      <c r="HHN18" s="7"/>
      <c r="HHV18" s="7"/>
      <c r="HID18" s="7"/>
      <c r="HIL18" s="7"/>
      <c r="HIT18" s="7"/>
      <c r="HJB18" s="7"/>
      <c r="HJJ18" s="7"/>
      <c r="HJR18" s="7"/>
      <c r="HJZ18" s="7"/>
      <c r="HKH18" s="7"/>
      <c r="HKP18" s="7"/>
      <c r="HKX18" s="7"/>
      <c r="HLF18" s="7"/>
      <c r="HLN18" s="7"/>
      <c r="HLV18" s="7"/>
      <c r="HMD18" s="7"/>
      <c r="HML18" s="7"/>
      <c r="HMT18" s="7"/>
      <c r="HNB18" s="7"/>
      <c r="HNJ18" s="7"/>
      <c r="HNR18" s="7"/>
      <c r="HNZ18" s="7"/>
      <c r="HOH18" s="7"/>
      <c r="HOP18" s="7"/>
      <c r="HOX18" s="7"/>
      <c r="HPF18" s="7"/>
      <c r="HPN18" s="7"/>
      <c r="HPV18" s="7"/>
      <c r="HQD18" s="7"/>
      <c r="HQL18" s="7"/>
      <c r="HQT18" s="7"/>
      <c r="HRB18" s="7"/>
      <c r="HRJ18" s="7"/>
      <c r="HRR18" s="7"/>
      <c r="HRZ18" s="7"/>
      <c r="HSH18" s="7"/>
      <c r="HSP18" s="7"/>
      <c r="HSX18" s="7"/>
      <c r="HTF18" s="7"/>
      <c r="HTN18" s="7"/>
      <c r="HTV18" s="7"/>
      <c r="HUD18" s="7"/>
      <c r="HUL18" s="7"/>
      <c r="HUT18" s="7"/>
      <c r="HVB18" s="7"/>
      <c r="HVJ18" s="7"/>
      <c r="HVR18" s="7"/>
      <c r="HVZ18" s="7"/>
      <c r="HWH18" s="7"/>
      <c r="HWP18" s="7"/>
      <c r="HWX18" s="7"/>
      <c r="HXF18" s="7"/>
      <c r="HXN18" s="7"/>
      <c r="HXV18" s="7"/>
      <c r="HYD18" s="7"/>
      <c r="HYL18" s="7"/>
      <c r="HYT18" s="7"/>
      <c r="HZB18" s="7"/>
      <c r="HZJ18" s="7"/>
      <c r="HZR18" s="7"/>
      <c r="HZZ18" s="7"/>
      <c r="IAH18" s="7"/>
      <c r="IAP18" s="7"/>
      <c r="IAX18" s="7"/>
      <c r="IBF18" s="7"/>
      <c r="IBN18" s="7"/>
      <c r="IBV18" s="7"/>
      <c r="ICD18" s="7"/>
      <c r="ICL18" s="7"/>
      <c r="ICT18" s="7"/>
      <c r="IDB18" s="7"/>
      <c r="IDJ18" s="7"/>
      <c r="IDR18" s="7"/>
      <c r="IDZ18" s="7"/>
      <c r="IEH18" s="7"/>
      <c r="IEP18" s="7"/>
      <c r="IEX18" s="7"/>
      <c r="IFF18" s="7"/>
      <c r="IFN18" s="7"/>
      <c r="IFV18" s="7"/>
      <c r="IGD18" s="7"/>
      <c r="IGL18" s="7"/>
      <c r="IGT18" s="7"/>
      <c r="IHB18" s="7"/>
      <c r="IHJ18" s="7"/>
      <c r="IHR18" s="7"/>
      <c r="IHZ18" s="7"/>
      <c r="IIH18" s="7"/>
      <c r="IIP18" s="7"/>
      <c r="IIX18" s="7"/>
      <c r="IJF18" s="7"/>
      <c r="IJN18" s="7"/>
      <c r="IJV18" s="7"/>
      <c r="IKD18" s="7"/>
      <c r="IKL18" s="7"/>
      <c r="IKT18" s="7"/>
      <c r="ILB18" s="7"/>
      <c r="ILJ18" s="7"/>
      <c r="ILR18" s="7"/>
      <c r="ILZ18" s="7"/>
      <c r="IMH18" s="7"/>
      <c r="IMP18" s="7"/>
      <c r="IMX18" s="7"/>
      <c r="INF18" s="7"/>
      <c r="INN18" s="7"/>
      <c r="INV18" s="7"/>
      <c r="IOD18" s="7"/>
      <c r="IOL18" s="7"/>
      <c r="IOT18" s="7"/>
      <c r="IPB18" s="7"/>
      <c r="IPJ18" s="7"/>
      <c r="IPR18" s="7"/>
      <c r="IPZ18" s="7"/>
      <c r="IQH18" s="7"/>
      <c r="IQP18" s="7"/>
      <c r="IQX18" s="7"/>
      <c r="IRF18" s="7"/>
      <c r="IRN18" s="7"/>
      <c r="IRV18" s="7"/>
      <c r="ISD18" s="7"/>
      <c r="ISL18" s="7"/>
      <c r="IST18" s="7"/>
      <c r="ITB18" s="7"/>
      <c r="ITJ18" s="7"/>
      <c r="ITR18" s="7"/>
      <c r="ITZ18" s="7"/>
      <c r="IUH18" s="7"/>
      <c r="IUP18" s="7"/>
      <c r="IUX18" s="7"/>
      <c r="IVF18" s="7"/>
      <c r="IVN18" s="7"/>
      <c r="IVV18" s="7"/>
      <c r="IWD18" s="7"/>
      <c r="IWL18" s="7"/>
      <c r="IWT18" s="7"/>
      <c r="IXB18" s="7"/>
      <c r="IXJ18" s="7"/>
      <c r="IXR18" s="7"/>
      <c r="IXZ18" s="7"/>
      <c r="IYH18" s="7"/>
      <c r="IYP18" s="7"/>
      <c r="IYX18" s="7"/>
      <c r="IZF18" s="7"/>
      <c r="IZN18" s="7"/>
      <c r="IZV18" s="7"/>
      <c r="JAD18" s="7"/>
      <c r="JAL18" s="7"/>
      <c r="JAT18" s="7"/>
      <c r="JBB18" s="7"/>
      <c r="JBJ18" s="7"/>
      <c r="JBR18" s="7"/>
      <c r="JBZ18" s="7"/>
      <c r="JCH18" s="7"/>
      <c r="JCP18" s="7"/>
      <c r="JCX18" s="7"/>
      <c r="JDF18" s="7"/>
      <c r="JDN18" s="7"/>
      <c r="JDV18" s="7"/>
      <c r="JED18" s="7"/>
      <c r="JEL18" s="7"/>
      <c r="JET18" s="7"/>
      <c r="JFB18" s="7"/>
      <c r="JFJ18" s="7"/>
      <c r="JFR18" s="7"/>
      <c r="JFZ18" s="7"/>
      <c r="JGH18" s="7"/>
      <c r="JGP18" s="7"/>
      <c r="JGX18" s="7"/>
      <c r="JHF18" s="7"/>
      <c r="JHN18" s="7"/>
      <c r="JHV18" s="7"/>
      <c r="JID18" s="7"/>
      <c r="JIL18" s="7"/>
      <c r="JIT18" s="7"/>
      <c r="JJB18" s="7"/>
      <c r="JJJ18" s="7"/>
      <c r="JJR18" s="7"/>
      <c r="JJZ18" s="7"/>
      <c r="JKH18" s="7"/>
      <c r="JKP18" s="7"/>
      <c r="JKX18" s="7"/>
      <c r="JLF18" s="7"/>
      <c r="JLN18" s="7"/>
      <c r="JLV18" s="7"/>
      <c r="JMD18" s="7"/>
      <c r="JML18" s="7"/>
      <c r="JMT18" s="7"/>
      <c r="JNB18" s="7"/>
      <c r="JNJ18" s="7"/>
      <c r="JNR18" s="7"/>
      <c r="JNZ18" s="7"/>
      <c r="JOH18" s="7"/>
      <c r="JOP18" s="7"/>
      <c r="JOX18" s="7"/>
      <c r="JPF18" s="7"/>
      <c r="JPN18" s="7"/>
      <c r="JPV18" s="7"/>
      <c r="JQD18" s="7"/>
      <c r="JQL18" s="7"/>
      <c r="JQT18" s="7"/>
      <c r="JRB18" s="7"/>
      <c r="JRJ18" s="7"/>
      <c r="JRR18" s="7"/>
      <c r="JRZ18" s="7"/>
      <c r="JSH18" s="7"/>
      <c r="JSP18" s="7"/>
      <c r="JSX18" s="7"/>
      <c r="JTF18" s="7"/>
      <c r="JTN18" s="7"/>
      <c r="JTV18" s="7"/>
      <c r="JUD18" s="7"/>
      <c r="JUL18" s="7"/>
      <c r="JUT18" s="7"/>
      <c r="JVB18" s="7"/>
      <c r="JVJ18" s="7"/>
      <c r="JVR18" s="7"/>
      <c r="JVZ18" s="7"/>
      <c r="JWH18" s="7"/>
      <c r="JWP18" s="7"/>
      <c r="JWX18" s="7"/>
      <c r="JXF18" s="7"/>
      <c r="JXN18" s="7"/>
      <c r="JXV18" s="7"/>
      <c r="JYD18" s="7"/>
      <c r="JYL18" s="7"/>
      <c r="JYT18" s="7"/>
      <c r="JZB18" s="7"/>
      <c r="JZJ18" s="7"/>
      <c r="JZR18" s="7"/>
      <c r="JZZ18" s="7"/>
      <c r="KAH18" s="7"/>
      <c r="KAP18" s="7"/>
      <c r="KAX18" s="7"/>
      <c r="KBF18" s="7"/>
      <c r="KBN18" s="7"/>
      <c r="KBV18" s="7"/>
      <c r="KCD18" s="7"/>
      <c r="KCL18" s="7"/>
      <c r="KCT18" s="7"/>
      <c r="KDB18" s="7"/>
      <c r="KDJ18" s="7"/>
      <c r="KDR18" s="7"/>
      <c r="KDZ18" s="7"/>
      <c r="KEH18" s="7"/>
      <c r="KEP18" s="7"/>
      <c r="KEX18" s="7"/>
      <c r="KFF18" s="7"/>
      <c r="KFN18" s="7"/>
      <c r="KFV18" s="7"/>
      <c r="KGD18" s="7"/>
      <c r="KGL18" s="7"/>
      <c r="KGT18" s="7"/>
      <c r="KHB18" s="7"/>
      <c r="KHJ18" s="7"/>
      <c r="KHR18" s="7"/>
      <c r="KHZ18" s="7"/>
      <c r="KIH18" s="7"/>
      <c r="KIP18" s="7"/>
      <c r="KIX18" s="7"/>
      <c r="KJF18" s="7"/>
      <c r="KJN18" s="7"/>
      <c r="KJV18" s="7"/>
      <c r="KKD18" s="7"/>
      <c r="KKL18" s="7"/>
      <c r="KKT18" s="7"/>
      <c r="KLB18" s="7"/>
      <c r="KLJ18" s="7"/>
      <c r="KLR18" s="7"/>
      <c r="KLZ18" s="7"/>
      <c r="KMH18" s="7"/>
      <c r="KMP18" s="7"/>
      <c r="KMX18" s="7"/>
      <c r="KNF18" s="7"/>
      <c r="KNN18" s="7"/>
      <c r="KNV18" s="7"/>
      <c r="KOD18" s="7"/>
      <c r="KOL18" s="7"/>
      <c r="KOT18" s="7"/>
      <c r="KPB18" s="7"/>
      <c r="KPJ18" s="7"/>
      <c r="KPR18" s="7"/>
      <c r="KPZ18" s="7"/>
      <c r="KQH18" s="7"/>
      <c r="KQP18" s="7"/>
      <c r="KQX18" s="7"/>
      <c r="KRF18" s="7"/>
      <c r="KRN18" s="7"/>
      <c r="KRV18" s="7"/>
      <c r="KSD18" s="7"/>
      <c r="KSL18" s="7"/>
      <c r="KST18" s="7"/>
      <c r="KTB18" s="7"/>
      <c r="KTJ18" s="7"/>
      <c r="KTR18" s="7"/>
      <c r="KTZ18" s="7"/>
      <c r="KUH18" s="7"/>
      <c r="KUP18" s="7"/>
      <c r="KUX18" s="7"/>
      <c r="KVF18" s="7"/>
      <c r="KVN18" s="7"/>
      <c r="KVV18" s="7"/>
      <c r="KWD18" s="7"/>
      <c r="KWL18" s="7"/>
      <c r="KWT18" s="7"/>
      <c r="KXB18" s="7"/>
      <c r="KXJ18" s="7"/>
      <c r="KXR18" s="7"/>
      <c r="KXZ18" s="7"/>
      <c r="KYH18" s="7"/>
      <c r="KYP18" s="7"/>
      <c r="KYX18" s="7"/>
      <c r="KZF18" s="7"/>
      <c r="KZN18" s="7"/>
      <c r="KZV18" s="7"/>
      <c r="LAD18" s="7"/>
      <c r="LAL18" s="7"/>
      <c r="LAT18" s="7"/>
      <c r="LBB18" s="7"/>
      <c r="LBJ18" s="7"/>
      <c r="LBR18" s="7"/>
      <c r="LBZ18" s="7"/>
      <c r="LCH18" s="7"/>
      <c r="LCP18" s="7"/>
      <c r="LCX18" s="7"/>
      <c r="LDF18" s="7"/>
      <c r="LDN18" s="7"/>
      <c r="LDV18" s="7"/>
      <c r="LED18" s="7"/>
      <c r="LEL18" s="7"/>
      <c r="LET18" s="7"/>
      <c r="LFB18" s="7"/>
      <c r="LFJ18" s="7"/>
      <c r="LFR18" s="7"/>
      <c r="LFZ18" s="7"/>
      <c r="LGH18" s="7"/>
      <c r="LGP18" s="7"/>
      <c r="LGX18" s="7"/>
      <c r="LHF18" s="7"/>
      <c r="LHN18" s="7"/>
      <c r="LHV18" s="7"/>
      <c r="LID18" s="7"/>
      <c r="LIL18" s="7"/>
      <c r="LIT18" s="7"/>
      <c r="LJB18" s="7"/>
      <c r="LJJ18" s="7"/>
      <c r="LJR18" s="7"/>
      <c r="LJZ18" s="7"/>
      <c r="LKH18" s="7"/>
      <c r="LKP18" s="7"/>
      <c r="LKX18" s="7"/>
      <c r="LLF18" s="7"/>
      <c r="LLN18" s="7"/>
      <c r="LLV18" s="7"/>
      <c r="LMD18" s="7"/>
      <c r="LML18" s="7"/>
      <c r="LMT18" s="7"/>
      <c r="LNB18" s="7"/>
      <c r="LNJ18" s="7"/>
      <c r="LNR18" s="7"/>
      <c r="LNZ18" s="7"/>
      <c r="LOH18" s="7"/>
      <c r="LOP18" s="7"/>
      <c r="LOX18" s="7"/>
      <c r="LPF18" s="7"/>
      <c r="LPN18" s="7"/>
      <c r="LPV18" s="7"/>
      <c r="LQD18" s="7"/>
      <c r="LQL18" s="7"/>
      <c r="LQT18" s="7"/>
      <c r="LRB18" s="7"/>
      <c r="LRJ18" s="7"/>
      <c r="LRR18" s="7"/>
      <c r="LRZ18" s="7"/>
      <c r="LSH18" s="7"/>
      <c r="LSP18" s="7"/>
      <c r="LSX18" s="7"/>
      <c r="LTF18" s="7"/>
      <c r="LTN18" s="7"/>
      <c r="LTV18" s="7"/>
      <c r="LUD18" s="7"/>
      <c r="LUL18" s="7"/>
      <c r="LUT18" s="7"/>
      <c r="LVB18" s="7"/>
      <c r="LVJ18" s="7"/>
      <c r="LVR18" s="7"/>
      <c r="LVZ18" s="7"/>
      <c r="LWH18" s="7"/>
      <c r="LWP18" s="7"/>
      <c r="LWX18" s="7"/>
      <c r="LXF18" s="7"/>
      <c r="LXN18" s="7"/>
      <c r="LXV18" s="7"/>
      <c r="LYD18" s="7"/>
      <c r="LYL18" s="7"/>
      <c r="LYT18" s="7"/>
      <c r="LZB18" s="7"/>
      <c r="LZJ18" s="7"/>
      <c r="LZR18" s="7"/>
      <c r="LZZ18" s="7"/>
      <c r="MAH18" s="7"/>
      <c r="MAP18" s="7"/>
      <c r="MAX18" s="7"/>
      <c r="MBF18" s="7"/>
      <c r="MBN18" s="7"/>
      <c r="MBV18" s="7"/>
      <c r="MCD18" s="7"/>
      <c r="MCL18" s="7"/>
      <c r="MCT18" s="7"/>
      <c r="MDB18" s="7"/>
      <c r="MDJ18" s="7"/>
      <c r="MDR18" s="7"/>
      <c r="MDZ18" s="7"/>
      <c r="MEH18" s="7"/>
      <c r="MEP18" s="7"/>
      <c r="MEX18" s="7"/>
      <c r="MFF18" s="7"/>
      <c r="MFN18" s="7"/>
      <c r="MFV18" s="7"/>
      <c r="MGD18" s="7"/>
      <c r="MGL18" s="7"/>
      <c r="MGT18" s="7"/>
      <c r="MHB18" s="7"/>
      <c r="MHJ18" s="7"/>
      <c r="MHR18" s="7"/>
      <c r="MHZ18" s="7"/>
      <c r="MIH18" s="7"/>
      <c r="MIP18" s="7"/>
      <c r="MIX18" s="7"/>
      <c r="MJF18" s="7"/>
      <c r="MJN18" s="7"/>
      <c r="MJV18" s="7"/>
      <c r="MKD18" s="7"/>
      <c r="MKL18" s="7"/>
      <c r="MKT18" s="7"/>
      <c r="MLB18" s="7"/>
      <c r="MLJ18" s="7"/>
      <c r="MLR18" s="7"/>
      <c r="MLZ18" s="7"/>
      <c r="MMH18" s="7"/>
      <c r="MMP18" s="7"/>
      <c r="MMX18" s="7"/>
      <c r="MNF18" s="7"/>
      <c r="MNN18" s="7"/>
      <c r="MNV18" s="7"/>
      <c r="MOD18" s="7"/>
      <c r="MOL18" s="7"/>
      <c r="MOT18" s="7"/>
      <c r="MPB18" s="7"/>
      <c r="MPJ18" s="7"/>
      <c r="MPR18" s="7"/>
      <c r="MPZ18" s="7"/>
      <c r="MQH18" s="7"/>
      <c r="MQP18" s="7"/>
      <c r="MQX18" s="7"/>
      <c r="MRF18" s="7"/>
      <c r="MRN18" s="7"/>
      <c r="MRV18" s="7"/>
      <c r="MSD18" s="7"/>
      <c r="MSL18" s="7"/>
      <c r="MST18" s="7"/>
      <c r="MTB18" s="7"/>
      <c r="MTJ18" s="7"/>
      <c r="MTR18" s="7"/>
      <c r="MTZ18" s="7"/>
      <c r="MUH18" s="7"/>
      <c r="MUP18" s="7"/>
      <c r="MUX18" s="7"/>
      <c r="MVF18" s="7"/>
      <c r="MVN18" s="7"/>
      <c r="MVV18" s="7"/>
      <c r="MWD18" s="7"/>
      <c r="MWL18" s="7"/>
      <c r="MWT18" s="7"/>
      <c r="MXB18" s="7"/>
      <c r="MXJ18" s="7"/>
      <c r="MXR18" s="7"/>
      <c r="MXZ18" s="7"/>
      <c r="MYH18" s="7"/>
      <c r="MYP18" s="7"/>
      <c r="MYX18" s="7"/>
      <c r="MZF18" s="7"/>
      <c r="MZN18" s="7"/>
      <c r="MZV18" s="7"/>
      <c r="NAD18" s="7"/>
      <c r="NAL18" s="7"/>
      <c r="NAT18" s="7"/>
      <c r="NBB18" s="7"/>
      <c r="NBJ18" s="7"/>
      <c r="NBR18" s="7"/>
      <c r="NBZ18" s="7"/>
      <c r="NCH18" s="7"/>
      <c r="NCP18" s="7"/>
      <c r="NCX18" s="7"/>
      <c r="NDF18" s="7"/>
      <c r="NDN18" s="7"/>
      <c r="NDV18" s="7"/>
      <c r="NED18" s="7"/>
      <c r="NEL18" s="7"/>
      <c r="NET18" s="7"/>
      <c r="NFB18" s="7"/>
      <c r="NFJ18" s="7"/>
      <c r="NFR18" s="7"/>
      <c r="NFZ18" s="7"/>
      <c r="NGH18" s="7"/>
      <c r="NGP18" s="7"/>
      <c r="NGX18" s="7"/>
      <c r="NHF18" s="7"/>
      <c r="NHN18" s="7"/>
      <c r="NHV18" s="7"/>
      <c r="NID18" s="7"/>
      <c r="NIL18" s="7"/>
      <c r="NIT18" s="7"/>
      <c r="NJB18" s="7"/>
      <c r="NJJ18" s="7"/>
      <c r="NJR18" s="7"/>
      <c r="NJZ18" s="7"/>
      <c r="NKH18" s="7"/>
      <c r="NKP18" s="7"/>
      <c r="NKX18" s="7"/>
      <c r="NLF18" s="7"/>
      <c r="NLN18" s="7"/>
      <c r="NLV18" s="7"/>
      <c r="NMD18" s="7"/>
      <c r="NML18" s="7"/>
      <c r="NMT18" s="7"/>
      <c r="NNB18" s="7"/>
      <c r="NNJ18" s="7"/>
      <c r="NNR18" s="7"/>
      <c r="NNZ18" s="7"/>
      <c r="NOH18" s="7"/>
      <c r="NOP18" s="7"/>
      <c r="NOX18" s="7"/>
      <c r="NPF18" s="7"/>
      <c r="NPN18" s="7"/>
      <c r="NPV18" s="7"/>
      <c r="NQD18" s="7"/>
      <c r="NQL18" s="7"/>
      <c r="NQT18" s="7"/>
      <c r="NRB18" s="7"/>
      <c r="NRJ18" s="7"/>
      <c r="NRR18" s="7"/>
      <c r="NRZ18" s="7"/>
      <c r="NSH18" s="7"/>
      <c r="NSP18" s="7"/>
      <c r="NSX18" s="7"/>
      <c r="NTF18" s="7"/>
      <c r="NTN18" s="7"/>
      <c r="NTV18" s="7"/>
      <c r="NUD18" s="7"/>
      <c r="NUL18" s="7"/>
      <c r="NUT18" s="7"/>
      <c r="NVB18" s="7"/>
      <c r="NVJ18" s="7"/>
      <c r="NVR18" s="7"/>
      <c r="NVZ18" s="7"/>
      <c r="NWH18" s="7"/>
      <c r="NWP18" s="7"/>
      <c r="NWX18" s="7"/>
      <c r="NXF18" s="7"/>
      <c r="NXN18" s="7"/>
      <c r="NXV18" s="7"/>
      <c r="NYD18" s="7"/>
      <c r="NYL18" s="7"/>
      <c r="NYT18" s="7"/>
      <c r="NZB18" s="7"/>
      <c r="NZJ18" s="7"/>
      <c r="NZR18" s="7"/>
      <c r="NZZ18" s="7"/>
      <c r="OAH18" s="7"/>
      <c r="OAP18" s="7"/>
      <c r="OAX18" s="7"/>
      <c r="OBF18" s="7"/>
      <c r="OBN18" s="7"/>
      <c r="OBV18" s="7"/>
      <c r="OCD18" s="7"/>
      <c r="OCL18" s="7"/>
      <c r="OCT18" s="7"/>
      <c r="ODB18" s="7"/>
      <c r="ODJ18" s="7"/>
      <c r="ODR18" s="7"/>
      <c r="ODZ18" s="7"/>
      <c r="OEH18" s="7"/>
      <c r="OEP18" s="7"/>
      <c r="OEX18" s="7"/>
      <c r="OFF18" s="7"/>
      <c r="OFN18" s="7"/>
      <c r="OFV18" s="7"/>
      <c r="OGD18" s="7"/>
      <c r="OGL18" s="7"/>
      <c r="OGT18" s="7"/>
      <c r="OHB18" s="7"/>
      <c r="OHJ18" s="7"/>
      <c r="OHR18" s="7"/>
      <c r="OHZ18" s="7"/>
      <c r="OIH18" s="7"/>
      <c r="OIP18" s="7"/>
      <c r="OIX18" s="7"/>
      <c r="OJF18" s="7"/>
      <c r="OJN18" s="7"/>
      <c r="OJV18" s="7"/>
      <c r="OKD18" s="7"/>
      <c r="OKL18" s="7"/>
      <c r="OKT18" s="7"/>
      <c r="OLB18" s="7"/>
      <c r="OLJ18" s="7"/>
      <c r="OLR18" s="7"/>
      <c r="OLZ18" s="7"/>
      <c r="OMH18" s="7"/>
      <c r="OMP18" s="7"/>
      <c r="OMX18" s="7"/>
      <c r="ONF18" s="7"/>
      <c r="ONN18" s="7"/>
      <c r="ONV18" s="7"/>
      <c r="OOD18" s="7"/>
      <c r="OOL18" s="7"/>
      <c r="OOT18" s="7"/>
      <c r="OPB18" s="7"/>
      <c r="OPJ18" s="7"/>
      <c r="OPR18" s="7"/>
      <c r="OPZ18" s="7"/>
      <c r="OQH18" s="7"/>
      <c r="OQP18" s="7"/>
      <c r="OQX18" s="7"/>
      <c r="ORF18" s="7"/>
      <c r="ORN18" s="7"/>
      <c r="ORV18" s="7"/>
      <c r="OSD18" s="7"/>
      <c r="OSL18" s="7"/>
      <c r="OST18" s="7"/>
      <c r="OTB18" s="7"/>
      <c r="OTJ18" s="7"/>
      <c r="OTR18" s="7"/>
      <c r="OTZ18" s="7"/>
      <c r="OUH18" s="7"/>
      <c r="OUP18" s="7"/>
      <c r="OUX18" s="7"/>
      <c r="OVF18" s="7"/>
      <c r="OVN18" s="7"/>
      <c r="OVV18" s="7"/>
      <c r="OWD18" s="7"/>
      <c r="OWL18" s="7"/>
      <c r="OWT18" s="7"/>
      <c r="OXB18" s="7"/>
      <c r="OXJ18" s="7"/>
      <c r="OXR18" s="7"/>
      <c r="OXZ18" s="7"/>
      <c r="OYH18" s="7"/>
      <c r="OYP18" s="7"/>
      <c r="OYX18" s="7"/>
      <c r="OZF18" s="7"/>
      <c r="OZN18" s="7"/>
      <c r="OZV18" s="7"/>
      <c r="PAD18" s="7"/>
      <c r="PAL18" s="7"/>
      <c r="PAT18" s="7"/>
      <c r="PBB18" s="7"/>
      <c r="PBJ18" s="7"/>
      <c r="PBR18" s="7"/>
      <c r="PBZ18" s="7"/>
      <c r="PCH18" s="7"/>
      <c r="PCP18" s="7"/>
      <c r="PCX18" s="7"/>
      <c r="PDF18" s="7"/>
      <c r="PDN18" s="7"/>
      <c r="PDV18" s="7"/>
      <c r="PED18" s="7"/>
      <c r="PEL18" s="7"/>
      <c r="PET18" s="7"/>
      <c r="PFB18" s="7"/>
      <c r="PFJ18" s="7"/>
      <c r="PFR18" s="7"/>
      <c r="PFZ18" s="7"/>
      <c r="PGH18" s="7"/>
      <c r="PGP18" s="7"/>
      <c r="PGX18" s="7"/>
      <c r="PHF18" s="7"/>
      <c r="PHN18" s="7"/>
      <c r="PHV18" s="7"/>
      <c r="PID18" s="7"/>
      <c r="PIL18" s="7"/>
      <c r="PIT18" s="7"/>
      <c r="PJB18" s="7"/>
      <c r="PJJ18" s="7"/>
      <c r="PJR18" s="7"/>
      <c r="PJZ18" s="7"/>
      <c r="PKH18" s="7"/>
      <c r="PKP18" s="7"/>
      <c r="PKX18" s="7"/>
      <c r="PLF18" s="7"/>
      <c r="PLN18" s="7"/>
      <c r="PLV18" s="7"/>
      <c r="PMD18" s="7"/>
      <c r="PML18" s="7"/>
      <c r="PMT18" s="7"/>
      <c r="PNB18" s="7"/>
      <c r="PNJ18" s="7"/>
      <c r="PNR18" s="7"/>
      <c r="PNZ18" s="7"/>
      <c r="POH18" s="7"/>
      <c r="POP18" s="7"/>
      <c r="POX18" s="7"/>
      <c r="PPF18" s="7"/>
      <c r="PPN18" s="7"/>
      <c r="PPV18" s="7"/>
      <c r="PQD18" s="7"/>
      <c r="PQL18" s="7"/>
      <c r="PQT18" s="7"/>
      <c r="PRB18" s="7"/>
      <c r="PRJ18" s="7"/>
      <c r="PRR18" s="7"/>
      <c r="PRZ18" s="7"/>
      <c r="PSH18" s="7"/>
      <c r="PSP18" s="7"/>
      <c r="PSX18" s="7"/>
      <c r="PTF18" s="7"/>
      <c r="PTN18" s="7"/>
      <c r="PTV18" s="7"/>
      <c r="PUD18" s="7"/>
      <c r="PUL18" s="7"/>
      <c r="PUT18" s="7"/>
      <c r="PVB18" s="7"/>
      <c r="PVJ18" s="7"/>
      <c r="PVR18" s="7"/>
      <c r="PVZ18" s="7"/>
      <c r="PWH18" s="7"/>
      <c r="PWP18" s="7"/>
      <c r="PWX18" s="7"/>
      <c r="PXF18" s="7"/>
      <c r="PXN18" s="7"/>
      <c r="PXV18" s="7"/>
      <c r="PYD18" s="7"/>
      <c r="PYL18" s="7"/>
      <c r="PYT18" s="7"/>
      <c r="PZB18" s="7"/>
      <c r="PZJ18" s="7"/>
      <c r="PZR18" s="7"/>
      <c r="PZZ18" s="7"/>
      <c r="QAH18" s="7"/>
      <c r="QAP18" s="7"/>
      <c r="QAX18" s="7"/>
      <c r="QBF18" s="7"/>
      <c r="QBN18" s="7"/>
      <c r="QBV18" s="7"/>
      <c r="QCD18" s="7"/>
      <c r="QCL18" s="7"/>
      <c r="QCT18" s="7"/>
      <c r="QDB18" s="7"/>
      <c r="QDJ18" s="7"/>
      <c r="QDR18" s="7"/>
      <c r="QDZ18" s="7"/>
      <c r="QEH18" s="7"/>
      <c r="QEP18" s="7"/>
      <c r="QEX18" s="7"/>
      <c r="QFF18" s="7"/>
      <c r="QFN18" s="7"/>
      <c r="QFV18" s="7"/>
      <c r="QGD18" s="7"/>
      <c r="QGL18" s="7"/>
      <c r="QGT18" s="7"/>
      <c r="QHB18" s="7"/>
      <c r="QHJ18" s="7"/>
      <c r="QHR18" s="7"/>
      <c r="QHZ18" s="7"/>
      <c r="QIH18" s="7"/>
      <c r="QIP18" s="7"/>
      <c r="QIX18" s="7"/>
      <c r="QJF18" s="7"/>
      <c r="QJN18" s="7"/>
      <c r="QJV18" s="7"/>
      <c r="QKD18" s="7"/>
      <c r="QKL18" s="7"/>
      <c r="QKT18" s="7"/>
      <c r="QLB18" s="7"/>
      <c r="QLJ18" s="7"/>
      <c r="QLR18" s="7"/>
      <c r="QLZ18" s="7"/>
      <c r="QMH18" s="7"/>
      <c r="QMP18" s="7"/>
      <c r="QMX18" s="7"/>
      <c r="QNF18" s="7"/>
      <c r="QNN18" s="7"/>
      <c r="QNV18" s="7"/>
      <c r="QOD18" s="7"/>
      <c r="QOL18" s="7"/>
      <c r="QOT18" s="7"/>
      <c r="QPB18" s="7"/>
      <c r="QPJ18" s="7"/>
      <c r="QPR18" s="7"/>
      <c r="QPZ18" s="7"/>
      <c r="QQH18" s="7"/>
      <c r="QQP18" s="7"/>
      <c r="QQX18" s="7"/>
      <c r="QRF18" s="7"/>
      <c r="QRN18" s="7"/>
      <c r="QRV18" s="7"/>
      <c r="QSD18" s="7"/>
      <c r="QSL18" s="7"/>
      <c r="QST18" s="7"/>
      <c r="QTB18" s="7"/>
      <c r="QTJ18" s="7"/>
      <c r="QTR18" s="7"/>
      <c r="QTZ18" s="7"/>
      <c r="QUH18" s="7"/>
      <c r="QUP18" s="7"/>
      <c r="QUX18" s="7"/>
      <c r="QVF18" s="7"/>
      <c r="QVN18" s="7"/>
      <c r="QVV18" s="7"/>
      <c r="QWD18" s="7"/>
      <c r="QWL18" s="7"/>
      <c r="QWT18" s="7"/>
      <c r="QXB18" s="7"/>
      <c r="QXJ18" s="7"/>
      <c r="QXR18" s="7"/>
      <c r="QXZ18" s="7"/>
      <c r="QYH18" s="7"/>
      <c r="QYP18" s="7"/>
      <c r="QYX18" s="7"/>
      <c r="QZF18" s="7"/>
      <c r="QZN18" s="7"/>
      <c r="QZV18" s="7"/>
      <c r="RAD18" s="7"/>
      <c r="RAL18" s="7"/>
      <c r="RAT18" s="7"/>
      <c r="RBB18" s="7"/>
      <c r="RBJ18" s="7"/>
      <c r="RBR18" s="7"/>
      <c r="RBZ18" s="7"/>
      <c r="RCH18" s="7"/>
      <c r="RCP18" s="7"/>
      <c r="RCX18" s="7"/>
      <c r="RDF18" s="7"/>
      <c r="RDN18" s="7"/>
      <c r="RDV18" s="7"/>
      <c r="RED18" s="7"/>
      <c r="REL18" s="7"/>
      <c r="RET18" s="7"/>
      <c r="RFB18" s="7"/>
      <c r="RFJ18" s="7"/>
      <c r="RFR18" s="7"/>
      <c r="RFZ18" s="7"/>
      <c r="RGH18" s="7"/>
      <c r="RGP18" s="7"/>
      <c r="RGX18" s="7"/>
      <c r="RHF18" s="7"/>
      <c r="RHN18" s="7"/>
      <c r="RHV18" s="7"/>
      <c r="RID18" s="7"/>
      <c r="RIL18" s="7"/>
      <c r="RIT18" s="7"/>
      <c r="RJB18" s="7"/>
      <c r="RJJ18" s="7"/>
      <c r="RJR18" s="7"/>
      <c r="RJZ18" s="7"/>
      <c r="RKH18" s="7"/>
      <c r="RKP18" s="7"/>
      <c r="RKX18" s="7"/>
      <c r="RLF18" s="7"/>
      <c r="RLN18" s="7"/>
      <c r="RLV18" s="7"/>
      <c r="RMD18" s="7"/>
      <c r="RML18" s="7"/>
      <c r="RMT18" s="7"/>
      <c r="RNB18" s="7"/>
      <c r="RNJ18" s="7"/>
      <c r="RNR18" s="7"/>
      <c r="RNZ18" s="7"/>
      <c r="ROH18" s="7"/>
      <c r="ROP18" s="7"/>
      <c r="ROX18" s="7"/>
      <c r="RPF18" s="7"/>
      <c r="RPN18" s="7"/>
      <c r="RPV18" s="7"/>
      <c r="RQD18" s="7"/>
      <c r="RQL18" s="7"/>
      <c r="RQT18" s="7"/>
      <c r="RRB18" s="7"/>
      <c r="RRJ18" s="7"/>
      <c r="RRR18" s="7"/>
      <c r="RRZ18" s="7"/>
      <c r="RSH18" s="7"/>
      <c r="RSP18" s="7"/>
      <c r="RSX18" s="7"/>
      <c r="RTF18" s="7"/>
      <c r="RTN18" s="7"/>
      <c r="RTV18" s="7"/>
      <c r="RUD18" s="7"/>
      <c r="RUL18" s="7"/>
      <c r="RUT18" s="7"/>
      <c r="RVB18" s="7"/>
      <c r="RVJ18" s="7"/>
      <c r="RVR18" s="7"/>
      <c r="RVZ18" s="7"/>
      <c r="RWH18" s="7"/>
      <c r="RWP18" s="7"/>
      <c r="RWX18" s="7"/>
      <c r="RXF18" s="7"/>
      <c r="RXN18" s="7"/>
      <c r="RXV18" s="7"/>
      <c r="RYD18" s="7"/>
      <c r="RYL18" s="7"/>
      <c r="RYT18" s="7"/>
      <c r="RZB18" s="7"/>
      <c r="RZJ18" s="7"/>
      <c r="RZR18" s="7"/>
      <c r="RZZ18" s="7"/>
      <c r="SAH18" s="7"/>
      <c r="SAP18" s="7"/>
      <c r="SAX18" s="7"/>
      <c r="SBF18" s="7"/>
      <c r="SBN18" s="7"/>
      <c r="SBV18" s="7"/>
      <c r="SCD18" s="7"/>
      <c r="SCL18" s="7"/>
      <c r="SCT18" s="7"/>
      <c r="SDB18" s="7"/>
      <c r="SDJ18" s="7"/>
      <c r="SDR18" s="7"/>
      <c r="SDZ18" s="7"/>
      <c r="SEH18" s="7"/>
      <c r="SEP18" s="7"/>
      <c r="SEX18" s="7"/>
      <c r="SFF18" s="7"/>
      <c r="SFN18" s="7"/>
      <c r="SFV18" s="7"/>
      <c r="SGD18" s="7"/>
      <c r="SGL18" s="7"/>
      <c r="SGT18" s="7"/>
      <c r="SHB18" s="7"/>
      <c r="SHJ18" s="7"/>
      <c r="SHR18" s="7"/>
      <c r="SHZ18" s="7"/>
      <c r="SIH18" s="7"/>
      <c r="SIP18" s="7"/>
      <c r="SIX18" s="7"/>
      <c r="SJF18" s="7"/>
      <c r="SJN18" s="7"/>
      <c r="SJV18" s="7"/>
      <c r="SKD18" s="7"/>
      <c r="SKL18" s="7"/>
      <c r="SKT18" s="7"/>
      <c r="SLB18" s="7"/>
      <c r="SLJ18" s="7"/>
      <c r="SLR18" s="7"/>
      <c r="SLZ18" s="7"/>
      <c r="SMH18" s="7"/>
      <c r="SMP18" s="7"/>
      <c r="SMX18" s="7"/>
      <c r="SNF18" s="7"/>
      <c r="SNN18" s="7"/>
      <c r="SNV18" s="7"/>
      <c r="SOD18" s="7"/>
      <c r="SOL18" s="7"/>
      <c r="SOT18" s="7"/>
      <c r="SPB18" s="7"/>
      <c r="SPJ18" s="7"/>
      <c r="SPR18" s="7"/>
      <c r="SPZ18" s="7"/>
      <c r="SQH18" s="7"/>
      <c r="SQP18" s="7"/>
      <c r="SQX18" s="7"/>
      <c r="SRF18" s="7"/>
      <c r="SRN18" s="7"/>
      <c r="SRV18" s="7"/>
      <c r="SSD18" s="7"/>
      <c r="SSL18" s="7"/>
      <c r="SST18" s="7"/>
      <c r="STB18" s="7"/>
      <c r="STJ18" s="7"/>
      <c r="STR18" s="7"/>
      <c r="STZ18" s="7"/>
      <c r="SUH18" s="7"/>
      <c r="SUP18" s="7"/>
      <c r="SUX18" s="7"/>
      <c r="SVF18" s="7"/>
      <c r="SVN18" s="7"/>
      <c r="SVV18" s="7"/>
      <c r="SWD18" s="7"/>
      <c r="SWL18" s="7"/>
      <c r="SWT18" s="7"/>
      <c r="SXB18" s="7"/>
      <c r="SXJ18" s="7"/>
      <c r="SXR18" s="7"/>
      <c r="SXZ18" s="7"/>
      <c r="SYH18" s="7"/>
      <c r="SYP18" s="7"/>
      <c r="SYX18" s="7"/>
      <c r="SZF18" s="7"/>
      <c r="SZN18" s="7"/>
      <c r="SZV18" s="7"/>
      <c r="TAD18" s="7"/>
      <c r="TAL18" s="7"/>
      <c r="TAT18" s="7"/>
      <c r="TBB18" s="7"/>
      <c r="TBJ18" s="7"/>
      <c r="TBR18" s="7"/>
      <c r="TBZ18" s="7"/>
      <c r="TCH18" s="7"/>
      <c r="TCP18" s="7"/>
      <c r="TCX18" s="7"/>
      <c r="TDF18" s="7"/>
      <c r="TDN18" s="7"/>
      <c r="TDV18" s="7"/>
      <c r="TED18" s="7"/>
      <c r="TEL18" s="7"/>
      <c r="TET18" s="7"/>
      <c r="TFB18" s="7"/>
      <c r="TFJ18" s="7"/>
      <c r="TFR18" s="7"/>
      <c r="TFZ18" s="7"/>
      <c r="TGH18" s="7"/>
      <c r="TGP18" s="7"/>
      <c r="TGX18" s="7"/>
      <c r="THF18" s="7"/>
      <c r="THN18" s="7"/>
      <c r="THV18" s="7"/>
      <c r="TID18" s="7"/>
      <c r="TIL18" s="7"/>
      <c r="TIT18" s="7"/>
      <c r="TJB18" s="7"/>
      <c r="TJJ18" s="7"/>
      <c r="TJR18" s="7"/>
      <c r="TJZ18" s="7"/>
      <c r="TKH18" s="7"/>
      <c r="TKP18" s="7"/>
      <c r="TKX18" s="7"/>
      <c r="TLF18" s="7"/>
      <c r="TLN18" s="7"/>
      <c r="TLV18" s="7"/>
      <c r="TMD18" s="7"/>
      <c r="TML18" s="7"/>
      <c r="TMT18" s="7"/>
      <c r="TNB18" s="7"/>
      <c r="TNJ18" s="7"/>
      <c r="TNR18" s="7"/>
      <c r="TNZ18" s="7"/>
      <c r="TOH18" s="7"/>
      <c r="TOP18" s="7"/>
      <c r="TOX18" s="7"/>
      <c r="TPF18" s="7"/>
      <c r="TPN18" s="7"/>
      <c r="TPV18" s="7"/>
      <c r="TQD18" s="7"/>
      <c r="TQL18" s="7"/>
      <c r="TQT18" s="7"/>
      <c r="TRB18" s="7"/>
      <c r="TRJ18" s="7"/>
      <c r="TRR18" s="7"/>
      <c r="TRZ18" s="7"/>
      <c r="TSH18" s="7"/>
      <c r="TSP18" s="7"/>
      <c r="TSX18" s="7"/>
      <c r="TTF18" s="7"/>
      <c r="TTN18" s="7"/>
      <c r="TTV18" s="7"/>
      <c r="TUD18" s="7"/>
      <c r="TUL18" s="7"/>
      <c r="TUT18" s="7"/>
      <c r="TVB18" s="7"/>
      <c r="TVJ18" s="7"/>
      <c r="TVR18" s="7"/>
      <c r="TVZ18" s="7"/>
      <c r="TWH18" s="7"/>
      <c r="TWP18" s="7"/>
      <c r="TWX18" s="7"/>
      <c r="TXF18" s="7"/>
      <c r="TXN18" s="7"/>
      <c r="TXV18" s="7"/>
      <c r="TYD18" s="7"/>
      <c r="TYL18" s="7"/>
      <c r="TYT18" s="7"/>
      <c r="TZB18" s="7"/>
      <c r="TZJ18" s="7"/>
      <c r="TZR18" s="7"/>
      <c r="TZZ18" s="7"/>
      <c r="UAH18" s="7"/>
      <c r="UAP18" s="7"/>
      <c r="UAX18" s="7"/>
      <c r="UBF18" s="7"/>
      <c r="UBN18" s="7"/>
      <c r="UBV18" s="7"/>
      <c r="UCD18" s="7"/>
      <c r="UCL18" s="7"/>
      <c r="UCT18" s="7"/>
      <c r="UDB18" s="7"/>
      <c r="UDJ18" s="7"/>
      <c r="UDR18" s="7"/>
      <c r="UDZ18" s="7"/>
      <c r="UEH18" s="7"/>
      <c r="UEP18" s="7"/>
      <c r="UEX18" s="7"/>
      <c r="UFF18" s="7"/>
      <c r="UFN18" s="7"/>
      <c r="UFV18" s="7"/>
      <c r="UGD18" s="7"/>
      <c r="UGL18" s="7"/>
      <c r="UGT18" s="7"/>
      <c r="UHB18" s="7"/>
      <c r="UHJ18" s="7"/>
      <c r="UHR18" s="7"/>
      <c r="UHZ18" s="7"/>
      <c r="UIH18" s="7"/>
      <c r="UIP18" s="7"/>
      <c r="UIX18" s="7"/>
      <c r="UJF18" s="7"/>
      <c r="UJN18" s="7"/>
      <c r="UJV18" s="7"/>
      <c r="UKD18" s="7"/>
      <c r="UKL18" s="7"/>
      <c r="UKT18" s="7"/>
      <c r="ULB18" s="7"/>
      <c r="ULJ18" s="7"/>
      <c r="ULR18" s="7"/>
      <c r="ULZ18" s="7"/>
      <c r="UMH18" s="7"/>
      <c r="UMP18" s="7"/>
      <c r="UMX18" s="7"/>
      <c r="UNF18" s="7"/>
      <c r="UNN18" s="7"/>
      <c r="UNV18" s="7"/>
      <c r="UOD18" s="7"/>
      <c r="UOL18" s="7"/>
      <c r="UOT18" s="7"/>
      <c r="UPB18" s="7"/>
      <c r="UPJ18" s="7"/>
      <c r="UPR18" s="7"/>
      <c r="UPZ18" s="7"/>
      <c r="UQH18" s="7"/>
      <c r="UQP18" s="7"/>
      <c r="UQX18" s="7"/>
      <c r="URF18" s="7"/>
      <c r="URN18" s="7"/>
      <c r="URV18" s="7"/>
      <c r="USD18" s="7"/>
      <c r="USL18" s="7"/>
      <c r="UST18" s="7"/>
      <c r="UTB18" s="7"/>
      <c r="UTJ18" s="7"/>
      <c r="UTR18" s="7"/>
      <c r="UTZ18" s="7"/>
      <c r="UUH18" s="7"/>
      <c r="UUP18" s="7"/>
      <c r="UUX18" s="7"/>
      <c r="UVF18" s="7"/>
      <c r="UVN18" s="7"/>
      <c r="UVV18" s="7"/>
      <c r="UWD18" s="7"/>
      <c r="UWL18" s="7"/>
      <c r="UWT18" s="7"/>
      <c r="UXB18" s="7"/>
      <c r="UXJ18" s="7"/>
      <c r="UXR18" s="7"/>
      <c r="UXZ18" s="7"/>
      <c r="UYH18" s="7"/>
      <c r="UYP18" s="7"/>
      <c r="UYX18" s="7"/>
      <c r="UZF18" s="7"/>
      <c r="UZN18" s="7"/>
      <c r="UZV18" s="7"/>
      <c r="VAD18" s="7"/>
      <c r="VAL18" s="7"/>
      <c r="VAT18" s="7"/>
      <c r="VBB18" s="7"/>
      <c r="VBJ18" s="7"/>
      <c r="VBR18" s="7"/>
      <c r="VBZ18" s="7"/>
      <c r="VCH18" s="7"/>
      <c r="VCP18" s="7"/>
      <c r="VCX18" s="7"/>
      <c r="VDF18" s="7"/>
      <c r="VDN18" s="7"/>
      <c r="VDV18" s="7"/>
      <c r="VED18" s="7"/>
      <c r="VEL18" s="7"/>
      <c r="VET18" s="7"/>
      <c r="VFB18" s="7"/>
      <c r="VFJ18" s="7"/>
      <c r="VFR18" s="7"/>
      <c r="VFZ18" s="7"/>
      <c r="VGH18" s="7"/>
      <c r="VGP18" s="7"/>
      <c r="VGX18" s="7"/>
      <c r="VHF18" s="7"/>
      <c r="VHN18" s="7"/>
      <c r="VHV18" s="7"/>
      <c r="VID18" s="7"/>
      <c r="VIL18" s="7"/>
      <c r="VIT18" s="7"/>
      <c r="VJB18" s="7"/>
      <c r="VJJ18" s="7"/>
      <c r="VJR18" s="7"/>
      <c r="VJZ18" s="7"/>
      <c r="VKH18" s="7"/>
      <c r="VKP18" s="7"/>
      <c r="VKX18" s="7"/>
      <c r="VLF18" s="7"/>
      <c r="VLN18" s="7"/>
      <c r="VLV18" s="7"/>
      <c r="VMD18" s="7"/>
      <c r="VML18" s="7"/>
      <c r="VMT18" s="7"/>
      <c r="VNB18" s="7"/>
      <c r="VNJ18" s="7"/>
      <c r="VNR18" s="7"/>
      <c r="VNZ18" s="7"/>
      <c r="VOH18" s="7"/>
      <c r="VOP18" s="7"/>
      <c r="VOX18" s="7"/>
      <c r="VPF18" s="7"/>
      <c r="VPN18" s="7"/>
      <c r="VPV18" s="7"/>
      <c r="VQD18" s="7"/>
      <c r="VQL18" s="7"/>
      <c r="VQT18" s="7"/>
      <c r="VRB18" s="7"/>
      <c r="VRJ18" s="7"/>
      <c r="VRR18" s="7"/>
      <c r="VRZ18" s="7"/>
      <c r="VSH18" s="7"/>
      <c r="VSP18" s="7"/>
      <c r="VSX18" s="7"/>
      <c r="VTF18" s="7"/>
      <c r="VTN18" s="7"/>
      <c r="VTV18" s="7"/>
      <c r="VUD18" s="7"/>
      <c r="VUL18" s="7"/>
      <c r="VUT18" s="7"/>
      <c r="VVB18" s="7"/>
      <c r="VVJ18" s="7"/>
      <c r="VVR18" s="7"/>
      <c r="VVZ18" s="7"/>
      <c r="VWH18" s="7"/>
      <c r="VWP18" s="7"/>
      <c r="VWX18" s="7"/>
      <c r="VXF18" s="7"/>
      <c r="VXN18" s="7"/>
      <c r="VXV18" s="7"/>
      <c r="VYD18" s="7"/>
      <c r="VYL18" s="7"/>
      <c r="VYT18" s="7"/>
      <c r="VZB18" s="7"/>
      <c r="VZJ18" s="7"/>
      <c r="VZR18" s="7"/>
      <c r="VZZ18" s="7"/>
      <c r="WAH18" s="7"/>
      <c r="WAP18" s="7"/>
      <c r="WAX18" s="7"/>
      <c r="WBF18" s="7"/>
      <c r="WBN18" s="7"/>
      <c r="WBV18" s="7"/>
      <c r="WCD18" s="7"/>
      <c r="WCL18" s="7"/>
      <c r="WCT18" s="7"/>
      <c r="WDB18" s="7"/>
      <c r="WDJ18" s="7"/>
      <c r="WDR18" s="7"/>
      <c r="WDZ18" s="7"/>
      <c r="WEH18" s="7"/>
      <c r="WEP18" s="7"/>
      <c r="WEX18" s="7"/>
      <c r="WFF18" s="7"/>
      <c r="WFN18" s="7"/>
      <c r="WFV18" s="7"/>
      <c r="WGD18" s="7"/>
      <c r="WGL18" s="7"/>
      <c r="WGT18" s="7"/>
      <c r="WHB18" s="7"/>
      <c r="WHJ18" s="7"/>
      <c r="WHR18" s="7"/>
      <c r="WHZ18" s="7"/>
      <c r="WIH18" s="7"/>
      <c r="WIP18" s="7"/>
      <c r="WIX18" s="7"/>
      <c r="WJF18" s="7"/>
      <c r="WJN18" s="7"/>
      <c r="WJV18" s="7"/>
      <c r="WKD18" s="7"/>
      <c r="WKL18" s="7"/>
      <c r="WKT18" s="7"/>
      <c r="WLB18" s="7"/>
      <c r="WLJ18" s="7"/>
      <c r="WLR18" s="7"/>
      <c r="WLZ18" s="7"/>
      <c r="WMH18" s="7"/>
      <c r="WMP18" s="7"/>
      <c r="WMX18" s="7"/>
      <c r="WNF18" s="7"/>
      <c r="WNN18" s="7"/>
      <c r="WNV18" s="7"/>
      <c r="WOD18" s="7"/>
      <c r="WOL18" s="7"/>
      <c r="WOT18" s="7"/>
      <c r="WPB18" s="7"/>
      <c r="WPJ18" s="7"/>
      <c r="WPR18" s="7"/>
      <c r="WPZ18" s="7"/>
      <c r="WQH18" s="7"/>
      <c r="WQP18" s="7"/>
      <c r="WQX18" s="7"/>
      <c r="WRF18" s="7"/>
      <c r="WRN18" s="7"/>
      <c r="WRV18" s="7"/>
      <c r="WSD18" s="7"/>
      <c r="WSL18" s="7"/>
      <c r="WST18" s="7"/>
      <c r="WTB18" s="7"/>
      <c r="WTJ18" s="7"/>
      <c r="WTR18" s="7"/>
      <c r="WTZ18" s="7"/>
      <c r="WUH18" s="7"/>
      <c r="WUP18" s="7"/>
      <c r="WUX18" s="7"/>
      <c r="WVF18" s="7"/>
      <c r="WVN18" s="7"/>
      <c r="WVV18" s="7"/>
      <c r="WWD18" s="7"/>
      <c r="WWL18" s="7"/>
      <c r="WWT18" s="7"/>
      <c r="WXB18" s="7"/>
      <c r="WXJ18" s="7"/>
      <c r="WXR18" s="7"/>
      <c r="WXZ18" s="7"/>
      <c r="WYH18" s="7"/>
      <c r="WYP18" s="7"/>
      <c r="WYX18" s="7"/>
      <c r="WZF18" s="7"/>
      <c r="WZN18" s="7"/>
      <c r="WZV18" s="7"/>
      <c r="XAD18" s="7"/>
      <c r="XAL18" s="7"/>
      <c r="XAT18" s="7"/>
      <c r="XBB18" s="7"/>
      <c r="XBJ18" s="7"/>
      <c r="XBR18" s="7"/>
      <c r="XBZ18" s="7"/>
      <c r="XCH18" s="7"/>
      <c r="XCP18" s="7"/>
      <c r="XCX18" s="7"/>
      <c r="XDF18" s="7"/>
      <c r="XDN18" s="7"/>
      <c r="XDV18" s="7"/>
      <c r="XED18" s="7"/>
      <c r="XEL18" s="7"/>
      <c r="XET18" s="7"/>
      <c r="XFB18" s="7"/>
    </row>
    <row r="19" spans="1:1023 1029:2047 2053:3071 3077:4095 4101:5119 5125:6143 6149:7167 7173:8191 8197:9215 9221:10239 10245:11263 11269:12287 12293:13311 13317:14335 14341:15359 15365:16383" x14ac:dyDescent="0.3">
      <c r="F19" s="7"/>
      <c r="K19">
        <v>5</v>
      </c>
      <c r="M19" s="9"/>
      <c r="O19">
        <v>7</v>
      </c>
      <c r="U19" s="9"/>
      <c r="W19" s="10"/>
      <c r="AC19" s="9"/>
      <c r="AE19" s="10"/>
      <c r="AK19" s="9"/>
      <c r="AM19" s="10"/>
      <c r="AS19" s="9"/>
      <c r="AU19" s="10"/>
      <c r="BA19" s="9"/>
      <c r="BC19" s="10"/>
      <c r="BI19" s="9"/>
      <c r="BK19" s="10"/>
      <c r="BQ19" s="9"/>
      <c r="BS19" s="10"/>
      <c r="BY19" s="9"/>
      <c r="CA19" s="10"/>
      <c r="CG19" s="9"/>
      <c r="CI19" s="10"/>
      <c r="CO19" s="9"/>
      <c r="CQ19" s="10"/>
      <c r="CW19" s="9"/>
      <c r="CY19" s="10"/>
      <c r="DE19" s="9"/>
      <c r="DG19" s="10"/>
      <c r="DM19" s="9"/>
      <c r="DO19" s="10"/>
      <c r="DU19" s="9"/>
      <c r="DW19" s="10"/>
      <c r="EC19" s="9"/>
      <c r="EE19" s="10"/>
      <c r="EK19" s="9"/>
      <c r="EM19" s="10"/>
      <c r="ES19" s="9"/>
      <c r="EU19" s="10"/>
      <c r="FA19" s="9"/>
      <c r="FC19" s="10"/>
      <c r="FI19" s="9"/>
      <c r="FK19" s="10"/>
      <c r="FQ19" s="9"/>
      <c r="FS19" s="10"/>
      <c r="FY19" s="9"/>
      <c r="GA19" s="10"/>
      <c r="GG19" s="9"/>
      <c r="GI19" s="10"/>
      <c r="GO19" s="9"/>
      <c r="GQ19" s="10"/>
      <c r="GW19" s="9"/>
      <c r="GY19" s="10"/>
      <c r="HE19" s="9"/>
      <c r="HG19" s="10"/>
      <c r="HM19" s="9"/>
      <c r="HO19" s="10"/>
      <c r="HU19" s="9"/>
      <c r="HW19" s="10"/>
      <c r="IC19" s="9"/>
      <c r="IE19" s="10"/>
      <c r="IK19" s="9"/>
      <c r="IM19" s="10"/>
      <c r="IS19" s="9"/>
      <c r="IU19" s="10"/>
      <c r="JA19" s="9"/>
      <c r="JC19" s="10"/>
      <c r="JI19" s="9"/>
      <c r="JK19" s="10"/>
      <c r="JQ19" s="9"/>
      <c r="JS19" s="10"/>
      <c r="JY19" s="9"/>
      <c r="KA19" s="10"/>
      <c r="KG19" s="9"/>
      <c r="KI19" s="10"/>
      <c r="KO19" s="9"/>
      <c r="KQ19" s="10"/>
      <c r="KW19" s="9"/>
      <c r="KY19" s="10"/>
      <c r="LE19" s="9"/>
      <c r="LG19" s="10"/>
      <c r="LM19" s="9"/>
      <c r="LO19" s="10"/>
      <c r="LU19" s="9"/>
      <c r="LW19" s="10"/>
      <c r="MC19" s="9"/>
      <c r="ME19" s="10"/>
      <c r="MK19" s="9"/>
      <c r="MM19" s="10"/>
      <c r="MS19" s="9"/>
      <c r="MU19" s="10"/>
      <c r="NA19" s="9"/>
      <c r="NC19" s="10"/>
      <c r="NI19" s="9"/>
      <c r="NK19" s="10"/>
      <c r="NQ19" s="9"/>
      <c r="NS19" s="10"/>
      <c r="NY19" s="9"/>
      <c r="OA19" s="10"/>
      <c r="OG19" s="9"/>
      <c r="OI19" s="10"/>
      <c r="OO19" s="9"/>
      <c r="OQ19" s="10"/>
      <c r="OW19" s="9"/>
      <c r="OY19" s="10"/>
      <c r="PE19" s="9"/>
      <c r="PG19" s="10"/>
      <c r="PM19" s="9"/>
      <c r="PO19" s="10"/>
      <c r="PU19" s="9"/>
      <c r="PW19" s="10"/>
      <c r="QC19" s="9"/>
      <c r="QE19" s="10"/>
      <c r="QK19" s="9"/>
      <c r="QM19" s="10"/>
      <c r="QS19" s="9"/>
      <c r="QU19" s="10"/>
      <c r="RA19" s="9"/>
      <c r="RC19" s="10"/>
      <c r="RI19" s="9"/>
      <c r="RK19" s="10"/>
      <c r="RQ19" s="9"/>
      <c r="RS19" s="10"/>
      <c r="RY19" s="9"/>
      <c r="SA19" s="10"/>
      <c r="SG19" s="9"/>
      <c r="SI19" s="10"/>
      <c r="SO19" s="9"/>
      <c r="SQ19" s="10"/>
      <c r="SW19" s="9"/>
      <c r="SY19" s="10"/>
      <c r="TE19" s="9"/>
      <c r="TG19" s="10"/>
      <c r="TM19" s="9"/>
      <c r="TO19" s="10"/>
      <c r="TU19" s="9"/>
      <c r="TW19" s="10"/>
      <c r="UC19" s="9"/>
      <c r="UE19" s="10"/>
      <c r="UK19" s="9"/>
      <c r="UM19" s="10"/>
      <c r="US19" s="9"/>
      <c r="UU19" s="10"/>
      <c r="VA19" s="9"/>
      <c r="VC19" s="10"/>
      <c r="VI19" s="9"/>
      <c r="VK19" s="10"/>
      <c r="VQ19" s="9"/>
      <c r="VS19" s="10"/>
      <c r="VY19" s="9"/>
      <c r="WA19" s="10"/>
      <c r="WG19" s="9"/>
      <c r="WI19" s="10"/>
      <c r="WO19" s="9"/>
      <c r="WQ19" s="10"/>
      <c r="WW19" s="9"/>
      <c r="WY19" s="10"/>
      <c r="XE19" s="9"/>
      <c r="XG19" s="10"/>
      <c r="XM19" s="9"/>
      <c r="XO19" s="10"/>
      <c r="XU19" s="9"/>
      <c r="XW19" s="10"/>
      <c r="YC19" s="9"/>
      <c r="YE19" s="10"/>
      <c r="YK19" s="9"/>
      <c r="YM19" s="10"/>
      <c r="YS19" s="9"/>
      <c r="YU19" s="10"/>
      <c r="ZA19" s="9"/>
      <c r="ZC19" s="10"/>
      <c r="ZI19" s="9"/>
      <c r="ZK19" s="10"/>
      <c r="ZQ19" s="9"/>
      <c r="ZS19" s="10"/>
      <c r="ZY19" s="9"/>
      <c r="AAA19" s="10"/>
      <c r="AAG19" s="9"/>
      <c r="AAI19" s="10"/>
      <c r="AAO19" s="9"/>
      <c r="AAQ19" s="10"/>
      <c r="AAW19" s="9"/>
      <c r="AAY19" s="10"/>
      <c r="ABE19" s="9"/>
      <c r="ABG19" s="10"/>
      <c r="ABM19" s="9"/>
      <c r="ABO19" s="10"/>
      <c r="ABU19" s="9"/>
      <c r="ABW19" s="10"/>
      <c r="ACC19" s="9"/>
      <c r="ACE19" s="10"/>
      <c r="ACK19" s="9"/>
      <c r="ACM19" s="10"/>
      <c r="ACS19" s="9"/>
      <c r="ACU19" s="10"/>
      <c r="ADA19" s="9"/>
      <c r="ADC19" s="10"/>
      <c r="ADI19" s="9"/>
      <c r="ADK19" s="10"/>
      <c r="ADQ19" s="9"/>
      <c r="ADS19" s="10"/>
      <c r="ADY19" s="9"/>
      <c r="AEA19" s="10"/>
      <c r="AEG19" s="9"/>
      <c r="AEI19" s="10"/>
      <c r="AEO19" s="9"/>
      <c r="AEQ19" s="10"/>
      <c r="AEW19" s="9"/>
      <c r="AEY19" s="10"/>
      <c r="AFE19" s="9"/>
      <c r="AFG19" s="10"/>
      <c r="AFM19" s="9"/>
      <c r="AFO19" s="10"/>
      <c r="AFU19" s="9"/>
      <c r="AFW19" s="10"/>
      <c r="AGC19" s="9"/>
      <c r="AGE19" s="10"/>
      <c r="AGK19" s="9"/>
      <c r="AGM19" s="10"/>
      <c r="AGS19" s="9"/>
      <c r="AGU19" s="10"/>
      <c r="AHA19" s="9"/>
      <c r="AHC19" s="10"/>
      <c r="AHI19" s="9"/>
      <c r="AHK19" s="10"/>
      <c r="AHQ19" s="9"/>
      <c r="AHS19" s="10"/>
      <c r="AHY19" s="9"/>
      <c r="AIA19" s="10"/>
      <c r="AIG19" s="9"/>
      <c r="AII19" s="10"/>
      <c r="AIO19" s="9"/>
      <c r="AIQ19" s="10"/>
      <c r="AIW19" s="9"/>
      <c r="AIY19" s="10"/>
      <c r="AJE19" s="9"/>
      <c r="AJG19" s="10"/>
      <c r="AJM19" s="9"/>
      <c r="AJO19" s="10"/>
      <c r="AJU19" s="9"/>
      <c r="AJW19" s="10"/>
      <c r="AKC19" s="9"/>
      <c r="AKE19" s="10"/>
      <c r="AKK19" s="9"/>
      <c r="AKM19" s="10"/>
      <c r="AKS19" s="9"/>
      <c r="AKU19" s="10"/>
      <c r="ALA19" s="9"/>
      <c r="ALC19" s="10"/>
      <c r="ALI19" s="9"/>
      <c r="ALK19" s="10"/>
      <c r="ALQ19" s="9"/>
      <c r="ALS19" s="10"/>
      <c r="ALY19" s="9"/>
      <c r="AMA19" s="10"/>
      <c r="AMG19" s="9"/>
      <c r="AMI19" s="10"/>
      <c r="AMO19" s="9"/>
      <c r="AMQ19" s="10"/>
      <c r="AMW19" s="9"/>
      <c r="AMY19" s="10"/>
      <c r="ANE19" s="9"/>
      <c r="ANG19" s="10"/>
      <c r="ANM19" s="9"/>
      <c r="ANO19" s="10"/>
      <c r="ANU19" s="9"/>
      <c r="ANW19" s="10"/>
      <c r="AOC19" s="9"/>
      <c r="AOE19" s="10"/>
      <c r="AOK19" s="9"/>
      <c r="AOM19" s="10"/>
      <c r="AOS19" s="9"/>
      <c r="AOU19" s="10"/>
      <c r="APA19" s="9"/>
      <c r="APC19" s="10"/>
      <c r="API19" s="9"/>
      <c r="APK19" s="10"/>
      <c r="APQ19" s="9"/>
      <c r="APS19" s="10"/>
      <c r="APY19" s="9"/>
      <c r="AQA19" s="10"/>
      <c r="AQG19" s="9"/>
      <c r="AQI19" s="10"/>
      <c r="AQO19" s="9"/>
      <c r="AQQ19" s="10"/>
      <c r="AQW19" s="9"/>
      <c r="AQY19" s="10"/>
      <c r="ARE19" s="9"/>
      <c r="ARG19" s="10"/>
      <c r="ARM19" s="9"/>
      <c r="ARO19" s="10"/>
      <c r="ARU19" s="9"/>
      <c r="ARW19" s="10"/>
      <c r="ASC19" s="9"/>
      <c r="ASE19" s="10"/>
      <c r="ASK19" s="9"/>
      <c r="ASM19" s="10"/>
      <c r="ASS19" s="9"/>
      <c r="ASU19" s="10"/>
      <c r="ATA19" s="9"/>
      <c r="ATC19" s="10"/>
      <c r="ATI19" s="9"/>
      <c r="ATK19" s="10"/>
      <c r="ATQ19" s="9"/>
      <c r="ATS19" s="10"/>
      <c r="ATY19" s="9"/>
      <c r="AUA19" s="10"/>
      <c r="AUG19" s="9"/>
      <c r="AUI19" s="10"/>
      <c r="AUO19" s="9"/>
      <c r="AUQ19" s="10"/>
      <c r="AUW19" s="9"/>
      <c r="AUY19" s="10"/>
      <c r="AVE19" s="9"/>
      <c r="AVG19" s="10"/>
      <c r="AVM19" s="9"/>
      <c r="AVO19" s="10"/>
      <c r="AVU19" s="9"/>
      <c r="AVW19" s="10"/>
      <c r="AWC19" s="9"/>
      <c r="AWE19" s="10"/>
      <c r="AWK19" s="9"/>
      <c r="AWM19" s="10"/>
      <c r="AWS19" s="9"/>
      <c r="AWU19" s="10"/>
      <c r="AXA19" s="9"/>
      <c r="AXC19" s="10"/>
      <c r="AXI19" s="9"/>
      <c r="AXK19" s="10"/>
      <c r="AXQ19" s="9"/>
      <c r="AXS19" s="10"/>
      <c r="AXY19" s="9"/>
      <c r="AYA19" s="10"/>
      <c r="AYG19" s="9"/>
      <c r="AYI19" s="10"/>
      <c r="AYO19" s="9"/>
      <c r="AYQ19" s="10"/>
      <c r="AYW19" s="9"/>
      <c r="AYY19" s="10"/>
      <c r="AZE19" s="9"/>
      <c r="AZG19" s="10"/>
      <c r="AZM19" s="9"/>
      <c r="AZO19" s="10"/>
      <c r="AZU19" s="9"/>
      <c r="AZW19" s="10"/>
      <c r="BAC19" s="9"/>
      <c r="BAE19" s="10"/>
      <c r="BAK19" s="9"/>
      <c r="BAM19" s="10"/>
      <c r="BAS19" s="9"/>
      <c r="BAU19" s="10"/>
      <c r="BBA19" s="9"/>
      <c r="BBC19" s="10"/>
      <c r="BBI19" s="9"/>
      <c r="BBK19" s="10"/>
      <c r="BBQ19" s="9"/>
      <c r="BBS19" s="10"/>
      <c r="BBY19" s="9"/>
      <c r="BCA19" s="10"/>
      <c r="BCG19" s="9"/>
      <c r="BCI19" s="10"/>
      <c r="BCO19" s="9"/>
      <c r="BCQ19" s="10"/>
      <c r="BCW19" s="9"/>
      <c r="BCY19" s="10"/>
      <c r="BDE19" s="9"/>
      <c r="BDG19" s="10"/>
      <c r="BDM19" s="9"/>
      <c r="BDO19" s="10"/>
      <c r="BDU19" s="9"/>
      <c r="BDW19" s="10"/>
      <c r="BEC19" s="9"/>
      <c r="BEE19" s="10"/>
      <c r="BEK19" s="9"/>
      <c r="BEM19" s="10"/>
      <c r="BES19" s="9"/>
      <c r="BEU19" s="10"/>
      <c r="BFA19" s="9"/>
      <c r="BFC19" s="10"/>
      <c r="BFI19" s="9"/>
      <c r="BFK19" s="10"/>
      <c r="BFQ19" s="9"/>
      <c r="BFS19" s="10"/>
      <c r="BFY19" s="9"/>
      <c r="BGA19" s="10"/>
      <c r="BGG19" s="9"/>
      <c r="BGI19" s="10"/>
      <c r="BGO19" s="9"/>
      <c r="BGQ19" s="10"/>
      <c r="BGW19" s="9"/>
      <c r="BGY19" s="10"/>
      <c r="BHE19" s="9"/>
      <c r="BHG19" s="10"/>
      <c r="BHM19" s="9"/>
      <c r="BHO19" s="10"/>
      <c r="BHU19" s="9"/>
      <c r="BHW19" s="10"/>
      <c r="BIC19" s="9"/>
      <c r="BIE19" s="10"/>
      <c r="BIK19" s="9"/>
      <c r="BIM19" s="10"/>
      <c r="BIS19" s="9"/>
      <c r="BIU19" s="10"/>
      <c r="BJA19" s="9"/>
      <c r="BJC19" s="10"/>
      <c r="BJI19" s="9"/>
      <c r="BJK19" s="10"/>
      <c r="BJQ19" s="9"/>
      <c r="BJS19" s="10"/>
      <c r="BJY19" s="9"/>
      <c r="BKA19" s="10"/>
      <c r="BKG19" s="9"/>
      <c r="BKI19" s="10"/>
      <c r="BKO19" s="9"/>
      <c r="BKQ19" s="10"/>
      <c r="BKW19" s="9"/>
      <c r="BKY19" s="10"/>
      <c r="BLE19" s="9"/>
      <c r="BLG19" s="10"/>
      <c r="BLM19" s="9"/>
      <c r="BLO19" s="10"/>
      <c r="BLU19" s="9"/>
      <c r="BLW19" s="10"/>
      <c r="BMC19" s="9"/>
      <c r="BME19" s="10"/>
      <c r="BMK19" s="9"/>
      <c r="BMM19" s="10"/>
      <c r="BMS19" s="9"/>
      <c r="BMU19" s="10"/>
      <c r="BNA19" s="9"/>
      <c r="BNC19" s="10"/>
      <c r="BNI19" s="9"/>
      <c r="BNK19" s="10"/>
      <c r="BNQ19" s="9"/>
      <c r="BNS19" s="10"/>
      <c r="BNY19" s="9"/>
      <c r="BOA19" s="10"/>
      <c r="BOG19" s="9"/>
      <c r="BOI19" s="10"/>
      <c r="BOO19" s="9"/>
      <c r="BOQ19" s="10"/>
      <c r="BOW19" s="9"/>
      <c r="BOY19" s="10"/>
      <c r="BPE19" s="9"/>
      <c r="BPG19" s="10"/>
      <c r="BPM19" s="9"/>
      <c r="BPO19" s="10"/>
      <c r="BPU19" s="9"/>
      <c r="BPW19" s="10"/>
      <c r="BQC19" s="9"/>
      <c r="BQE19" s="10"/>
      <c r="BQK19" s="9"/>
      <c r="BQM19" s="10"/>
      <c r="BQS19" s="9"/>
      <c r="BQU19" s="10"/>
      <c r="BRA19" s="9"/>
      <c r="BRC19" s="10"/>
      <c r="BRI19" s="9"/>
      <c r="BRK19" s="10"/>
      <c r="BRQ19" s="9"/>
      <c r="BRS19" s="10"/>
      <c r="BRY19" s="9"/>
      <c r="BSA19" s="10"/>
      <c r="BSG19" s="9"/>
      <c r="BSI19" s="10"/>
      <c r="BSO19" s="9"/>
      <c r="BSQ19" s="10"/>
      <c r="BSW19" s="9"/>
      <c r="BSY19" s="10"/>
      <c r="BTE19" s="9"/>
      <c r="BTG19" s="10"/>
      <c r="BTM19" s="9"/>
      <c r="BTO19" s="10"/>
      <c r="BTU19" s="9"/>
      <c r="BTW19" s="10"/>
      <c r="BUC19" s="9"/>
      <c r="BUE19" s="10"/>
      <c r="BUK19" s="9"/>
      <c r="BUM19" s="10"/>
      <c r="BUS19" s="9"/>
      <c r="BUU19" s="10"/>
      <c r="BVA19" s="9"/>
      <c r="BVC19" s="10"/>
      <c r="BVI19" s="9"/>
      <c r="BVK19" s="10"/>
      <c r="BVQ19" s="9"/>
      <c r="BVS19" s="10"/>
      <c r="BVY19" s="9"/>
      <c r="BWA19" s="10"/>
      <c r="BWG19" s="9"/>
      <c r="BWI19" s="10"/>
      <c r="BWO19" s="9"/>
      <c r="BWQ19" s="10"/>
      <c r="BWW19" s="9"/>
      <c r="BWY19" s="10"/>
      <c r="BXE19" s="9"/>
      <c r="BXG19" s="10"/>
      <c r="BXM19" s="9"/>
      <c r="BXO19" s="10"/>
      <c r="BXU19" s="9"/>
      <c r="BXW19" s="10"/>
      <c r="BYC19" s="9"/>
      <c r="BYE19" s="10"/>
      <c r="BYK19" s="9"/>
      <c r="BYM19" s="10"/>
      <c r="BYS19" s="9"/>
      <c r="BYU19" s="10"/>
      <c r="BZA19" s="9"/>
      <c r="BZC19" s="10"/>
      <c r="BZI19" s="9"/>
      <c r="BZK19" s="10"/>
      <c r="BZQ19" s="9"/>
      <c r="BZS19" s="10"/>
      <c r="BZY19" s="9"/>
      <c r="CAA19" s="10"/>
      <c r="CAG19" s="9"/>
      <c r="CAI19" s="10"/>
      <c r="CAO19" s="9"/>
      <c r="CAQ19" s="10"/>
      <c r="CAW19" s="9"/>
      <c r="CAY19" s="10"/>
      <c r="CBE19" s="9"/>
      <c r="CBG19" s="10"/>
      <c r="CBM19" s="9"/>
      <c r="CBO19" s="10"/>
      <c r="CBU19" s="9"/>
      <c r="CBW19" s="10"/>
      <c r="CCC19" s="9"/>
      <c r="CCE19" s="10"/>
      <c r="CCK19" s="9"/>
      <c r="CCM19" s="10"/>
      <c r="CCS19" s="9"/>
      <c r="CCU19" s="10"/>
      <c r="CDA19" s="9"/>
      <c r="CDC19" s="10"/>
      <c r="CDI19" s="9"/>
      <c r="CDK19" s="10"/>
      <c r="CDQ19" s="9"/>
      <c r="CDS19" s="10"/>
      <c r="CDY19" s="9"/>
      <c r="CEA19" s="10"/>
      <c r="CEG19" s="9"/>
      <c r="CEI19" s="10"/>
      <c r="CEO19" s="9"/>
      <c r="CEQ19" s="10"/>
      <c r="CEW19" s="9"/>
      <c r="CEY19" s="10"/>
      <c r="CFE19" s="9"/>
      <c r="CFG19" s="10"/>
      <c r="CFM19" s="9"/>
      <c r="CFO19" s="10"/>
      <c r="CFU19" s="9"/>
      <c r="CFW19" s="10"/>
      <c r="CGC19" s="9"/>
      <c r="CGE19" s="10"/>
      <c r="CGK19" s="9"/>
      <c r="CGM19" s="10"/>
      <c r="CGS19" s="9"/>
      <c r="CGU19" s="10"/>
      <c r="CHA19" s="9"/>
      <c r="CHC19" s="10"/>
      <c r="CHI19" s="9"/>
      <c r="CHK19" s="10"/>
      <c r="CHQ19" s="9"/>
      <c r="CHS19" s="10"/>
      <c r="CHY19" s="9"/>
      <c r="CIA19" s="10"/>
      <c r="CIG19" s="9"/>
      <c r="CII19" s="10"/>
      <c r="CIO19" s="9"/>
      <c r="CIQ19" s="10"/>
      <c r="CIW19" s="9"/>
      <c r="CIY19" s="10"/>
      <c r="CJE19" s="9"/>
      <c r="CJG19" s="10"/>
      <c r="CJM19" s="9"/>
      <c r="CJO19" s="10"/>
      <c r="CJU19" s="9"/>
      <c r="CJW19" s="10"/>
      <c r="CKC19" s="9"/>
      <c r="CKE19" s="10"/>
      <c r="CKK19" s="9"/>
      <c r="CKM19" s="10"/>
      <c r="CKS19" s="9"/>
      <c r="CKU19" s="10"/>
      <c r="CLA19" s="9"/>
      <c r="CLC19" s="10"/>
      <c r="CLI19" s="9"/>
      <c r="CLK19" s="10"/>
      <c r="CLQ19" s="9"/>
      <c r="CLS19" s="10"/>
      <c r="CLY19" s="9"/>
      <c r="CMA19" s="10"/>
      <c r="CMG19" s="9"/>
      <c r="CMI19" s="10"/>
      <c r="CMO19" s="9"/>
      <c r="CMQ19" s="10"/>
      <c r="CMW19" s="9"/>
      <c r="CMY19" s="10"/>
      <c r="CNE19" s="9"/>
      <c r="CNG19" s="10"/>
      <c r="CNM19" s="9"/>
      <c r="CNO19" s="10"/>
      <c r="CNU19" s="9"/>
      <c r="CNW19" s="10"/>
      <c r="COC19" s="9"/>
      <c r="COE19" s="10"/>
      <c r="COK19" s="9"/>
      <c r="COM19" s="10"/>
      <c r="COS19" s="9"/>
      <c r="COU19" s="10"/>
      <c r="CPA19" s="9"/>
      <c r="CPC19" s="10"/>
      <c r="CPI19" s="9"/>
      <c r="CPK19" s="10"/>
      <c r="CPQ19" s="9"/>
      <c r="CPS19" s="10"/>
      <c r="CPY19" s="9"/>
      <c r="CQA19" s="10"/>
      <c r="CQG19" s="9"/>
      <c r="CQI19" s="10"/>
      <c r="CQO19" s="9"/>
      <c r="CQQ19" s="10"/>
      <c r="CQW19" s="9"/>
      <c r="CQY19" s="10"/>
      <c r="CRE19" s="9"/>
      <c r="CRG19" s="10"/>
      <c r="CRM19" s="9"/>
      <c r="CRO19" s="10"/>
      <c r="CRU19" s="9"/>
      <c r="CRW19" s="10"/>
      <c r="CSC19" s="9"/>
      <c r="CSE19" s="10"/>
      <c r="CSK19" s="9"/>
      <c r="CSM19" s="10"/>
      <c r="CSS19" s="9"/>
      <c r="CSU19" s="10"/>
      <c r="CTA19" s="9"/>
      <c r="CTC19" s="10"/>
      <c r="CTI19" s="9"/>
      <c r="CTK19" s="10"/>
      <c r="CTQ19" s="9"/>
      <c r="CTS19" s="10"/>
      <c r="CTY19" s="9"/>
      <c r="CUA19" s="10"/>
      <c r="CUG19" s="9"/>
      <c r="CUI19" s="10"/>
      <c r="CUO19" s="9"/>
      <c r="CUQ19" s="10"/>
      <c r="CUW19" s="9"/>
      <c r="CUY19" s="10"/>
      <c r="CVE19" s="9"/>
      <c r="CVG19" s="10"/>
      <c r="CVM19" s="9"/>
      <c r="CVO19" s="10"/>
      <c r="CVU19" s="9"/>
      <c r="CVW19" s="10"/>
      <c r="CWC19" s="9"/>
      <c r="CWE19" s="10"/>
      <c r="CWK19" s="9"/>
      <c r="CWM19" s="10"/>
      <c r="CWS19" s="9"/>
      <c r="CWU19" s="10"/>
      <c r="CXA19" s="9"/>
      <c r="CXC19" s="10"/>
      <c r="CXI19" s="9"/>
      <c r="CXK19" s="10"/>
      <c r="CXQ19" s="9"/>
      <c r="CXS19" s="10"/>
      <c r="CXY19" s="9"/>
      <c r="CYA19" s="10"/>
      <c r="CYG19" s="9"/>
      <c r="CYI19" s="10"/>
      <c r="CYO19" s="9"/>
      <c r="CYQ19" s="10"/>
      <c r="CYW19" s="9"/>
      <c r="CYY19" s="10"/>
      <c r="CZE19" s="9"/>
      <c r="CZG19" s="10"/>
      <c r="CZM19" s="9"/>
      <c r="CZO19" s="10"/>
      <c r="CZU19" s="9"/>
      <c r="CZW19" s="10"/>
      <c r="DAC19" s="9"/>
      <c r="DAE19" s="10"/>
      <c r="DAK19" s="9"/>
      <c r="DAM19" s="10"/>
      <c r="DAS19" s="9"/>
      <c r="DAU19" s="10"/>
      <c r="DBA19" s="9"/>
      <c r="DBC19" s="10"/>
      <c r="DBI19" s="9"/>
      <c r="DBK19" s="10"/>
      <c r="DBQ19" s="9"/>
      <c r="DBS19" s="10"/>
      <c r="DBY19" s="9"/>
      <c r="DCA19" s="10"/>
      <c r="DCG19" s="9"/>
      <c r="DCI19" s="10"/>
      <c r="DCO19" s="9"/>
      <c r="DCQ19" s="10"/>
      <c r="DCW19" s="9"/>
      <c r="DCY19" s="10"/>
      <c r="DDE19" s="9"/>
      <c r="DDG19" s="10"/>
      <c r="DDM19" s="9"/>
      <c r="DDO19" s="10"/>
      <c r="DDU19" s="9"/>
      <c r="DDW19" s="10"/>
      <c r="DEC19" s="9"/>
      <c r="DEE19" s="10"/>
      <c r="DEK19" s="9"/>
      <c r="DEM19" s="10"/>
      <c r="DES19" s="9"/>
      <c r="DEU19" s="10"/>
      <c r="DFA19" s="9"/>
      <c r="DFC19" s="10"/>
      <c r="DFI19" s="9"/>
      <c r="DFK19" s="10"/>
      <c r="DFQ19" s="9"/>
      <c r="DFS19" s="10"/>
      <c r="DFY19" s="9"/>
      <c r="DGA19" s="10"/>
      <c r="DGG19" s="9"/>
      <c r="DGI19" s="10"/>
      <c r="DGO19" s="9"/>
      <c r="DGQ19" s="10"/>
      <c r="DGW19" s="9"/>
      <c r="DGY19" s="10"/>
      <c r="DHE19" s="9"/>
      <c r="DHG19" s="10"/>
      <c r="DHM19" s="9"/>
      <c r="DHO19" s="10"/>
      <c r="DHU19" s="9"/>
      <c r="DHW19" s="10"/>
      <c r="DIC19" s="9"/>
      <c r="DIE19" s="10"/>
      <c r="DIK19" s="9"/>
      <c r="DIM19" s="10"/>
      <c r="DIS19" s="9"/>
      <c r="DIU19" s="10"/>
      <c r="DJA19" s="9"/>
      <c r="DJC19" s="10"/>
      <c r="DJI19" s="9"/>
      <c r="DJK19" s="10"/>
      <c r="DJQ19" s="9"/>
      <c r="DJS19" s="10"/>
      <c r="DJY19" s="9"/>
      <c r="DKA19" s="10"/>
      <c r="DKG19" s="9"/>
      <c r="DKI19" s="10"/>
      <c r="DKO19" s="9"/>
      <c r="DKQ19" s="10"/>
      <c r="DKW19" s="9"/>
      <c r="DKY19" s="10"/>
      <c r="DLE19" s="9"/>
      <c r="DLG19" s="10"/>
      <c r="DLM19" s="9"/>
      <c r="DLO19" s="10"/>
      <c r="DLU19" s="9"/>
      <c r="DLW19" s="10"/>
      <c r="DMC19" s="9"/>
      <c r="DME19" s="10"/>
      <c r="DMK19" s="9"/>
      <c r="DMM19" s="10"/>
      <c r="DMS19" s="9"/>
      <c r="DMU19" s="10"/>
      <c r="DNA19" s="9"/>
      <c r="DNC19" s="10"/>
      <c r="DNI19" s="9"/>
      <c r="DNK19" s="10"/>
      <c r="DNQ19" s="9"/>
      <c r="DNS19" s="10"/>
      <c r="DNY19" s="9"/>
      <c r="DOA19" s="10"/>
      <c r="DOG19" s="9"/>
      <c r="DOI19" s="10"/>
      <c r="DOO19" s="9"/>
      <c r="DOQ19" s="10"/>
      <c r="DOW19" s="9"/>
      <c r="DOY19" s="10"/>
      <c r="DPE19" s="9"/>
      <c r="DPG19" s="10"/>
      <c r="DPM19" s="9"/>
      <c r="DPO19" s="10"/>
      <c r="DPU19" s="9"/>
      <c r="DPW19" s="10"/>
      <c r="DQC19" s="9"/>
      <c r="DQE19" s="10"/>
      <c r="DQK19" s="9"/>
      <c r="DQM19" s="10"/>
      <c r="DQS19" s="9"/>
      <c r="DQU19" s="10"/>
      <c r="DRA19" s="9"/>
      <c r="DRC19" s="10"/>
      <c r="DRI19" s="9"/>
      <c r="DRK19" s="10"/>
      <c r="DRQ19" s="9"/>
      <c r="DRS19" s="10"/>
      <c r="DRY19" s="9"/>
      <c r="DSA19" s="10"/>
      <c r="DSG19" s="9"/>
      <c r="DSI19" s="10"/>
      <c r="DSO19" s="9"/>
      <c r="DSQ19" s="10"/>
      <c r="DSW19" s="9"/>
      <c r="DSY19" s="10"/>
      <c r="DTE19" s="9"/>
      <c r="DTG19" s="10"/>
      <c r="DTM19" s="9"/>
      <c r="DTO19" s="10"/>
      <c r="DTU19" s="9"/>
      <c r="DTW19" s="10"/>
      <c r="DUC19" s="9"/>
      <c r="DUE19" s="10"/>
      <c r="DUK19" s="9"/>
      <c r="DUM19" s="10"/>
      <c r="DUS19" s="9"/>
      <c r="DUU19" s="10"/>
      <c r="DVA19" s="9"/>
      <c r="DVC19" s="10"/>
      <c r="DVI19" s="9"/>
      <c r="DVK19" s="10"/>
      <c r="DVQ19" s="9"/>
      <c r="DVS19" s="10"/>
      <c r="DVY19" s="9"/>
      <c r="DWA19" s="10"/>
      <c r="DWG19" s="9"/>
      <c r="DWI19" s="10"/>
      <c r="DWO19" s="9"/>
      <c r="DWQ19" s="10"/>
      <c r="DWW19" s="9"/>
      <c r="DWY19" s="10"/>
      <c r="DXE19" s="9"/>
      <c r="DXG19" s="10"/>
      <c r="DXM19" s="9"/>
      <c r="DXO19" s="10"/>
      <c r="DXU19" s="9"/>
      <c r="DXW19" s="10"/>
      <c r="DYC19" s="9"/>
      <c r="DYE19" s="10"/>
      <c r="DYK19" s="9"/>
      <c r="DYM19" s="10"/>
      <c r="DYS19" s="9"/>
      <c r="DYU19" s="10"/>
      <c r="DZA19" s="9"/>
      <c r="DZC19" s="10"/>
      <c r="DZI19" s="9"/>
      <c r="DZK19" s="10"/>
      <c r="DZQ19" s="9"/>
      <c r="DZS19" s="10"/>
      <c r="DZY19" s="9"/>
      <c r="EAA19" s="10"/>
      <c r="EAG19" s="9"/>
      <c r="EAI19" s="10"/>
      <c r="EAO19" s="9"/>
      <c r="EAQ19" s="10"/>
      <c r="EAW19" s="9"/>
      <c r="EAY19" s="10"/>
      <c r="EBE19" s="9"/>
      <c r="EBG19" s="10"/>
      <c r="EBM19" s="9"/>
      <c r="EBO19" s="10"/>
      <c r="EBU19" s="9"/>
      <c r="EBW19" s="10"/>
      <c r="ECC19" s="9"/>
      <c r="ECE19" s="10"/>
      <c r="ECK19" s="9"/>
      <c r="ECM19" s="10"/>
      <c r="ECS19" s="9"/>
      <c r="ECU19" s="10"/>
      <c r="EDA19" s="9"/>
      <c r="EDC19" s="10"/>
      <c r="EDI19" s="9"/>
      <c r="EDK19" s="10"/>
      <c r="EDQ19" s="9"/>
      <c r="EDS19" s="10"/>
      <c r="EDY19" s="9"/>
      <c r="EEA19" s="10"/>
      <c r="EEG19" s="9"/>
      <c r="EEI19" s="10"/>
      <c r="EEO19" s="9"/>
      <c r="EEQ19" s="10"/>
      <c r="EEW19" s="9"/>
      <c r="EEY19" s="10"/>
      <c r="EFE19" s="9"/>
      <c r="EFG19" s="10"/>
      <c r="EFM19" s="9"/>
      <c r="EFO19" s="10"/>
      <c r="EFU19" s="9"/>
      <c r="EFW19" s="10"/>
      <c r="EGC19" s="9"/>
      <c r="EGE19" s="10"/>
      <c r="EGK19" s="9"/>
      <c r="EGM19" s="10"/>
      <c r="EGS19" s="9"/>
      <c r="EGU19" s="10"/>
      <c r="EHA19" s="9"/>
      <c r="EHC19" s="10"/>
      <c r="EHI19" s="9"/>
      <c r="EHK19" s="10"/>
      <c r="EHQ19" s="9"/>
      <c r="EHS19" s="10"/>
      <c r="EHY19" s="9"/>
      <c r="EIA19" s="10"/>
      <c r="EIG19" s="9"/>
      <c r="EII19" s="10"/>
      <c r="EIO19" s="9"/>
      <c r="EIQ19" s="10"/>
      <c r="EIW19" s="9"/>
      <c r="EIY19" s="10"/>
      <c r="EJE19" s="9"/>
      <c r="EJG19" s="10"/>
      <c r="EJM19" s="9"/>
      <c r="EJO19" s="10"/>
      <c r="EJU19" s="9"/>
      <c r="EJW19" s="10"/>
      <c r="EKC19" s="9"/>
      <c r="EKE19" s="10"/>
      <c r="EKK19" s="9"/>
      <c r="EKM19" s="10"/>
      <c r="EKS19" s="9"/>
      <c r="EKU19" s="10"/>
      <c r="ELA19" s="9"/>
      <c r="ELC19" s="10"/>
      <c r="ELI19" s="9"/>
      <c r="ELK19" s="10"/>
      <c r="ELQ19" s="9"/>
      <c r="ELS19" s="10"/>
      <c r="ELY19" s="9"/>
      <c r="EMA19" s="10"/>
      <c r="EMG19" s="9"/>
      <c r="EMI19" s="10"/>
      <c r="EMO19" s="9"/>
      <c r="EMQ19" s="10"/>
      <c r="EMW19" s="9"/>
      <c r="EMY19" s="10"/>
      <c r="ENE19" s="9"/>
      <c r="ENG19" s="10"/>
      <c r="ENM19" s="9"/>
      <c r="ENO19" s="10"/>
      <c r="ENU19" s="9"/>
      <c r="ENW19" s="10"/>
      <c r="EOC19" s="9"/>
      <c r="EOE19" s="10"/>
      <c r="EOK19" s="9"/>
      <c r="EOM19" s="10"/>
      <c r="EOS19" s="9"/>
      <c r="EOU19" s="10"/>
      <c r="EPA19" s="9"/>
      <c r="EPC19" s="10"/>
      <c r="EPI19" s="9"/>
      <c r="EPK19" s="10"/>
      <c r="EPQ19" s="9"/>
      <c r="EPS19" s="10"/>
      <c r="EPY19" s="9"/>
      <c r="EQA19" s="10"/>
      <c r="EQG19" s="9"/>
      <c r="EQI19" s="10"/>
      <c r="EQO19" s="9"/>
      <c r="EQQ19" s="10"/>
      <c r="EQW19" s="9"/>
      <c r="EQY19" s="10"/>
      <c r="ERE19" s="9"/>
      <c r="ERG19" s="10"/>
      <c r="ERM19" s="9"/>
      <c r="ERO19" s="10"/>
      <c r="ERU19" s="9"/>
      <c r="ERW19" s="10"/>
      <c r="ESC19" s="9"/>
      <c r="ESE19" s="10"/>
      <c r="ESK19" s="9"/>
      <c r="ESM19" s="10"/>
      <c r="ESS19" s="9"/>
      <c r="ESU19" s="10"/>
      <c r="ETA19" s="9"/>
      <c r="ETC19" s="10"/>
      <c r="ETI19" s="9"/>
      <c r="ETK19" s="10"/>
      <c r="ETQ19" s="9"/>
      <c r="ETS19" s="10"/>
      <c r="ETY19" s="9"/>
      <c r="EUA19" s="10"/>
      <c r="EUG19" s="9"/>
      <c r="EUI19" s="10"/>
      <c r="EUO19" s="9"/>
      <c r="EUQ19" s="10"/>
      <c r="EUW19" s="9"/>
      <c r="EUY19" s="10"/>
      <c r="EVE19" s="9"/>
      <c r="EVG19" s="10"/>
      <c r="EVM19" s="9"/>
      <c r="EVO19" s="10"/>
      <c r="EVU19" s="9"/>
      <c r="EVW19" s="10"/>
      <c r="EWC19" s="9"/>
      <c r="EWE19" s="10"/>
      <c r="EWK19" s="9"/>
      <c r="EWM19" s="10"/>
      <c r="EWS19" s="9"/>
      <c r="EWU19" s="10"/>
      <c r="EXA19" s="9"/>
      <c r="EXC19" s="10"/>
      <c r="EXI19" s="9"/>
      <c r="EXK19" s="10"/>
      <c r="EXQ19" s="9"/>
      <c r="EXS19" s="10"/>
      <c r="EXY19" s="9"/>
      <c r="EYA19" s="10"/>
      <c r="EYG19" s="9"/>
      <c r="EYI19" s="10"/>
      <c r="EYO19" s="9"/>
      <c r="EYQ19" s="10"/>
      <c r="EYW19" s="9"/>
      <c r="EYY19" s="10"/>
      <c r="EZE19" s="9"/>
      <c r="EZG19" s="10"/>
      <c r="EZM19" s="9"/>
      <c r="EZO19" s="10"/>
      <c r="EZU19" s="9"/>
      <c r="EZW19" s="10"/>
      <c r="FAC19" s="9"/>
      <c r="FAE19" s="10"/>
      <c r="FAK19" s="9"/>
      <c r="FAM19" s="10"/>
      <c r="FAS19" s="9"/>
      <c r="FAU19" s="10"/>
      <c r="FBA19" s="9"/>
      <c r="FBC19" s="10"/>
      <c r="FBI19" s="9"/>
      <c r="FBK19" s="10"/>
      <c r="FBQ19" s="9"/>
      <c r="FBS19" s="10"/>
      <c r="FBY19" s="9"/>
      <c r="FCA19" s="10"/>
      <c r="FCG19" s="9"/>
      <c r="FCI19" s="10"/>
      <c r="FCO19" s="9"/>
      <c r="FCQ19" s="10"/>
      <c r="FCW19" s="9"/>
      <c r="FCY19" s="10"/>
      <c r="FDE19" s="9"/>
      <c r="FDG19" s="10"/>
      <c r="FDM19" s="9"/>
      <c r="FDO19" s="10"/>
      <c r="FDU19" s="9"/>
      <c r="FDW19" s="10"/>
      <c r="FEC19" s="9"/>
      <c r="FEE19" s="10"/>
      <c r="FEK19" s="9"/>
      <c r="FEM19" s="10"/>
      <c r="FES19" s="9"/>
      <c r="FEU19" s="10"/>
      <c r="FFA19" s="9"/>
      <c r="FFC19" s="10"/>
      <c r="FFI19" s="9"/>
      <c r="FFK19" s="10"/>
      <c r="FFQ19" s="9"/>
      <c r="FFS19" s="10"/>
      <c r="FFY19" s="9"/>
      <c r="FGA19" s="10"/>
      <c r="FGG19" s="9"/>
      <c r="FGI19" s="10"/>
      <c r="FGO19" s="9"/>
      <c r="FGQ19" s="10"/>
      <c r="FGW19" s="9"/>
      <c r="FGY19" s="10"/>
      <c r="FHE19" s="9"/>
      <c r="FHG19" s="10"/>
      <c r="FHM19" s="9"/>
      <c r="FHO19" s="10"/>
      <c r="FHU19" s="9"/>
      <c r="FHW19" s="10"/>
      <c r="FIC19" s="9"/>
      <c r="FIE19" s="10"/>
      <c r="FIK19" s="9"/>
      <c r="FIM19" s="10"/>
      <c r="FIS19" s="9"/>
      <c r="FIU19" s="10"/>
      <c r="FJA19" s="9"/>
      <c r="FJC19" s="10"/>
      <c r="FJI19" s="9"/>
      <c r="FJK19" s="10"/>
      <c r="FJQ19" s="9"/>
      <c r="FJS19" s="10"/>
      <c r="FJY19" s="9"/>
      <c r="FKA19" s="10"/>
      <c r="FKG19" s="9"/>
      <c r="FKI19" s="10"/>
      <c r="FKO19" s="9"/>
      <c r="FKQ19" s="10"/>
      <c r="FKW19" s="9"/>
      <c r="FKY19" s="10"/>
      <c r="FLE19" s="9"/>
      <c r="FLG19" s="10"/>
      <c r="FLM19" s="9"/>
      <c r="FLO19" s="10"/>
      <c r="FLU19" s="9"/>
      <c r="FLW19" s="10"/>
      <c r="FMC19" s="9"/>
      <c r="FME19" s="10"/>
      <c r="FMK19" s="9"/>
      <c r="FMM19" s="10"/>
      <c r="FMS19" s="9"/>
      <c r="FMU19" s="10"/>
      <c r="FNA19" s="9"/>
      <c r="FNC19" s="10"/>
      <c r="FNI19" s="9"/>
      <c r="FNK19" s="10"/>
      <c r="FNQ19" s="9"/>
      <c r="FNS19" s="10"/>
      <c r="FNY19" s="9"/>
      <c r="FOA19" s="10"/>
      <c r="FOG19" s="9"/>
      <c r="FOI19" s="10"/>
      <c r="FOO19" s="9"/>
      <c r="FOQ19" s="10"/>
      <c r="FOW19" s="9"/>
      <c r="FOY19" s="10"/>
      <c r="FPE19" s="9"/>
      <c r="FPG19" s="10"/>
      <c r="FPM19" s="9"/>
      <c r="FPO19" s="10"/>
      <c r="FPU19" s="9"/>
      <c r="FPW19" s="10"/>
      <c r="FQC19" s="9"/>
      <c r="FQE19" s="10"/>
      <c r="FQK19" s="9"/>
      <c r="FQM19" s="10"/>
      <c r="FQS19" s="9"/>
      <c r="FQU19" s="10"/>
      <c r="FRA19" s="9"/>
      <c r="FRC19" s="10"/>
      <c r="FRI19" s="9"/>
      <c r="FRK19" s="10"/>
      <c r="FRQ19" s="9"/>
      <c r="FRS19" s="10"/>
      <c r="FRY19" s="9"/>
      <c r="FSA19" s="10"/>
      <c r="FSG19" s="9"/>
      <c r="FSI19" s="10"/>
      <c r="FSO19" s="9"/>
      <c r="FSQ19" s="10"/>
      <c r="FSW19" s="9"/>
      <c r="FSY19" s="10"/>
      <c r="FTE19" s="9"/>
      <c r="FTG19" s="10"/>
      <c r="FTM19" s="9"/>
      <c r="FTO19" s="10"/>
      <c r="FTU19" s="9"/>
      <c r="FTW19" s="10"/>
      <c r="FUC19" s="9"/>
      <c r="FUE19" s="10"/>
      <c r="FUK19" s="9"/>
      <c r="FUM19" s="10"/>
      <c r="FUS19" s="9"/>
      <c r="FUU19" s="10"/>
      <c r="FVA19" s="9"/>
      <c r="FVC19" s="10"/>
      <c r="FVI19" s="9"/>
      <c r="FVK19" s="10"/>
      <c r="FVQ19" s="9"/>
      <c r="FVS19" s="10"/>
      <c r="FVY19" s="9"/>
      <c r="FWA19" s="10"/>
      <c r="FWG19" s="9"/>
      <c r="FWI19" s="10"/>
      <c r="FWO19" s="9"/>
      <c r="FWQ19" s="10"/>
      <c r="FWW19" s="9"/>
      <c r="FWY19" s="10"/>
      <c r="FXE19" s="9"/>
      <c r="FXG19" s="10"/>
      <c r="FXM19" s="9"/>
      <c r="FXO19" s="10"/>
      <c r="FXU19" s="9"/>
      <c r="FXW19" s="10"/>
      <c r="FYC19" s="9"/>
      <c r="FYE19" s="10"/>
      <c r="FYK19" s="9"/>
      <c r="FYM19" s="10"/>
      <c r="FYS19" s="9"/>
      <c r="FYU19" s="10"/>
      <c r="FZA19" s="9"/>
      <c r="FZC19" s="10"/>
      <c r="FZI19" s="9"/>
      <c r="FZK19" s="10"/>
      <c r="FZQ19" s="9"/>
      <c r="FZS19" s="10"/>
      <c r="FZY19" s="9"/>
      <c r="GAA19" s="10"/>
      <c r="GAG19" s="9"/>
      <c r="GAI19" s="10"/>
      <c r="GAO19" s="9"/>
      <c r="GAQ19" s="10"/>
      <c r="GAW19" s="9"/>
      <c r="GAY19" s="10"/>
      <c r="GBE19" s="9"/>
      <c r="GBG19" s="10"/>
      <c r="GBM19" s="9"/>
      <c r="GBO19" s="10"/>
      <c r="GBU19" s="9"/>
      <c r="GBW19" s="10"/>
      <c r="GCC19" s="9"/>
      <c r="GCE19" s="10"/>
      <c r="GCK19" s="9"/>
      <c r="GCM19" s="10"/>
      <c r="GCS19" s="9"/>
      <c r="GCU19" s="10"/>
      <c r="GDA19" s="9"/>
      <c r="GDC19" s="10"/>
      <c r="GDI19" s="9"/>
      <c r="GDK19" s="10"/>
      <c r="GDQ19" s="9"/>
      <c r="GDS19" s="10"/>
      <c r="GDY19" s="9"/>
      <c r="GEA19" s="10"/>
      <c r="GEG19" s="9"/>
      <c r="GEI19" s="10"/>
      <c r="GEO19" s="9"/>
      <c r="GEQ19" s="10"/>
      <c r="GEW19" s="9"/>
      <c r="GEY19" s="10"/>
      <c r="GFE19" s="9"/>
      <c r="GFG19" s="10"/>
      <c r="GFM19" s="9"/>
      <c r="GFO19" s="10"/>
      <c r="GFU19" s="9"/>
      <c r="GFW19" s="10"/>
      <c r="GGC19" s="9"/>
      <c r="GGE19" s="10"/>
      <c r="GGK19" s="9"/>
      <c r="GGM19" s="10"/>
      <c r="GGS19" s="9"/>
      <c r="GGU19" s="10"/>
      <c r="GHA19" s="9"/>
      <c r="GHC19" s="10"/>
      <c r="GHI19" s="9"/>
      <c r="GHK19" s="10"/>
      <c r="GHQ19" s="9"/>
      <c r="GHS19" s="10"/>
      <c r="GHY19" s="9"/>
      <c r="GIA19" s="10"/>
      <c r="GIG19" s="9"/>
      <c r="GII19" s="10"/>
      <c r="GIO19" s="9"/>
      <c r="GIQ19" s="10"/>
      <c r="GIW19" s="9"/>
      <c r="GIY19" s="10"/>
      <c r="GJE19" s="9"/>
      <c r="GJG19" s="10"/>
      <c r="GJM19" s="9"/>
      <c r="GJO19" s="10"/>
      <c r="GJU19" s="9"/>
      <c r="GJW19" s="10"/>
      <c r="GKC19" s="9"/>
      <c r="GKE19" s="10"/>
      <c r="GKK19" s="9"/>
      <c r="GKM19" s="10"/>
      <c r="GKS19" s="9"/>
      <c r="GKU19" s="10"/>
      <c r="GLA19" s="9"/>
      <c r="GLC19" s="10"/>
      <c r="GLI19" s="9"/>
      <c r="GLK19" s="10"/>
      <c r="GLQ19" s="9"/>
      <c r="GLS19" s="10"/>
      <c r="GLY19" s="9"/>
      <c r="GMA19" s="10"/>
      <c r="GMG19" s="9"/>
      <c r="GMI19" s="10"/>
      <c r="GMO19" s="9"/>
      <c r="GMQ19" s="10"/>
      <c r="GMW19" s="9"/>
      <c r="GMY19" s="10"/>
      <c r="GNE19" s="9"/>
      <c r="GNG19" s="10"/>
      <c r="GNM19" s="9"/>
      <c r="GNO19" s="10"/>
      <c r="GNU19" s="9"/>
      <c r="GNW19" s="10"/>
      <c r="GOC19" s="9"/>
      <c r="GOE19" s="10"/>
      <c r="GOK19" s="9"/>
      <c r="GOM19" s="10"/>
      <c r="GOS19" s="9"/>
      <c r="GOU19" s="10"/>
      <c r="GPA19" s="9"/>
      <c r="GPC19" s="10"/>
      <c r="GPI19" s="9"/>
      <c r="GPK19" s="10"/>
      <c r="GPQ19" s="9"/>
      <c r="GPS19" s="10"/>
      <c r="GPY19" s="9"/>
      <c r="GQA19" s="10"/>
      <c r="GQG19" s="9"/>
      <c r="GQI19" s="10"/>
      <c r="GQO19" s="9"/>
      <c r="GQQ19" s="10"/>
      <c r="GQW19" s="9"/>
      <c r="GQY19" s="10"/>
      <c r="GRE19" s="9"/>
      <c r="GRG19" s="10"/>
      <c r="GRM19" s="9"/>
      <c r="GRO19" s="10"/>
      <c r="GRU19" s="9"/>
      <c r="GRW19" s="10"/>
      <c r="GSC19" s="9"/>
      <c r="GSE19" s="10"/>
      <c r="GSK19" s="9"/>
      <c r="GSM19" s="10"/>
      <c r="GSS19" s="9"/>
      <c r="GSU19" s="10"/>
      <c r="GTA19" s="9"/>
      <c r="GTC19" s="10"/>
      <c r="GTI19" s="9"/>
      <c r="GTK19" s="10"/>
      <c r="GTQ19" s="9"/>
      <c r="GTS19" s="10"/>
      <c r="GTY19" s="9"/>
      <c r="GUA19" s="10"/>
      <c r="GUG19" s="9"/>
      <c r="GUI19" s="10"/>
      <c r="GUO19" s="9"/>
      <c r="GUQ19" s="10"/>
      <c r="GUW19" s="9"/>
      <c r="GUY19" s="10"/>
      <c r="GVE19" s="9"/>
      <c r="GVG19" s="10"/>
      <c r="GVM19" s="9"/>
      <c r="GVO19" s="10"/>
      <c r="GVU19" s="9"/>
      <c r="GVW19" s="10"/>
      <c r="GWC19" s="9"/>
      <c r="GWE19" s="10"/>
      <c r="GWK19" s="9"/>
      <c r="GWM19" s="10"/>
      <c r="GWS19" s="9"/>
      <c r="GWU19" s="10"/>
      <c r="GXA19" s="9"/>
      <c r="GXC19" s="10"/>
      <c r="GXI19" s="9"/>
      <c r="GXK19" s="10"/>
      <c r="GXQ19" s="9"/>
      <c r="GXS19" s="10"/>
      <c r="GXY19" s="9"/>
      <c r="GYA19" s="10"/>
      <c r="GYG19" s="9"/>
      <c r="GYI19" s="10"/>
      <c r="GYO19" s="9"/>
      <c r="GYQ19" s="10"/>
      <c r="GYW19" s="9"/>
      <c r="GYY19" s="10"/>
      <c r="GZE19" s="9"/>
      <c r="GZG19" s="10"/>
      <c r="GZM19" s="9"/>
      <c r="GZO19" s="10"/>
      <c r="GZU19" s="9"/>
      <c r="GZW19" s="10"/>
      <c r="HAC19" s="9"/>
      <c r="HAE19" s="10"/>
      <c r="HAK19" s="9"/>
      <c r="HAM19" s="10"/>
      <c r="HAS19" s="9"/>
      <c r="HAU19" s="10"/>
      <c r="HBA19" s="9"/>
      <c r="HBC19" s="10"/>
      <c r="HBI19" s="9"/>
      <c r="HBK19" s="10"/>
      <c r="HBQ19" s="9"/>
      <c r="HBS19" s="10"/>
      <c r="HBY19" s="9"/>
      <c r="HCA19" s="10"/>
      <c r="HCG19" s="9"/>
      <c r="HCI19" s="10"/>
      <c r="HCO19" s="9"/>
      <c r="HCQ19" s="10"/>
      <c r="HCW19" s="9"/>
      <c r="HCY19" s="10"/>
      <c r="HDE19" s="9"/>
      <c r="HDG19" s="10"/>
      <c r="HDM19" s="9"/>
      <c r="HDO19" s="10"/>
      <c r="HDU19" s="9"/>
      <c r="HDW19" s="10"/>
      <c r="HEC19" s="9"/>
      <c r="HEE19" s="10"/>
      <c r="HEK19" s="9"/>
      <c r="HEM19" s="10"/>
      <c r="HES19" s="9"/>
      <c r="HEU19" s="10"/>
      <c r="HFA19" s="9"/>
      <c r="HFC19" s="10"/>
      <c r="HFI19" s="9"/>
      <c r="HFK19" s="10"/>
      <c r="HFQ19" s="9"/>
      <c r="HFS19" s="10"/>
      <c r="HFY19" s="9"/>
      <c r="HGA19" s="10"/>
      <c r="HGG19" s="9"/>
      <c r="HGI19" s="10"/>
      <c r="HGO19" s="9"/>
      <c r="HGQ19" s="10"/>
      <c r="HGW19" s="9"/>
      <c r="HGY19" s="10"/>
      <c r="HHE19" s="9"/>
      <c r="HHG19" s="10"/>
      <c r="HHM19" s="9"/>
      <c r="HHO19" s="10"/>
      <c r="HHU19" s="9"/>
      <c r="HHW19" s="10"/>
      <c r="HIC19" s="9"/>
      <c r="HIE19" s="10"/>
      <c r="HIK19" s="9"/>
      <c r="HIM19" s="10"/>
      <c r="HIS19" s="9"/>
      <c r="HIU19" s="10"/>
      <c r="HJA19" s="9"/>
      <c r="HJC19" s="10"/>
      <c r="HJI19" s="9"/>
      <c r="HJK19" s="10"/>
      <c r="HJQ19" s="9"/>
      <c r="HJS19" s="10"/>
      <c r="HJY19" s="9"/>
      <c r="HKA19" s="10"/>
      <c r="HKG19" s="9"/>
      <c r="HKI19" s="10"/>
      <c r="HKO19" s="9"/>
      <c r="HKQ19" s="10"/>
      <c r="HKW19" s="9"/>
      <c r="HKY19" s="10"/>
      <c r="HLE19" s="9"/>
      <c r="HLG19" s="10"/>
      <c r="HLM19" s="9"/>
      <c r="HLO19" s="10"/>
      <c r="HLU19" s="9"/>
      <c r="HLW19" s="10"/>
      <c r="HMC19" s="9"/>
      <c r="HME19" s="10"/>
      <c r="HMK19" s="9"/>
      <c r="HMM19" s="10"/>
      <c r="HMS19" s="9"/>
      <c r="HMU19" s="10"/>
      <c r="HNA19" s="9"/>
      <c r="HNC19" s="10"/>
      <c r="HNI19" s="9"/>
      <c r="HNK19" s="10"/>
      <c r="HNQ19" s="9"/>
      <c r="HNS19" s="10"/>
      <c r="HNY19" s="9"/>
      <c r="HOA19" s="10"/>
      <c r="HOG19" s="9"/>
      <c r="HOI19" s="10"/>
      <c r="HOO19" s="9"/>
      <c r="HOQ19" s="10"/>
      <c r="HOW19" s="9"/>
      <c r="HOY19" s="10"/>
      <c r="HPE19" s="9"/>
      <c r="HPG19" s="10"/>
      <c r="HPM19" s="9"/>
      <c r="HPO19" s="10"/>
      <c r="HPU19" s="9"/>
      <c r="HPW19" s="10"/>
      <c r="HQC19" s="9"/>
      <c r="HQE19" s="10"/>
      <c r="HQK19" s="9"/>
      <c r="HQM19" s="10"/>
      <c r="HQS19" s="9"/>
      <c r="HQU19" s="10"/>
      <c r="HRA19" s="9"/>
      <c r="HRC19" s="10"/>
      <c r="HRI19" s="9"/>
      <c r="HRK19" s="10"/>
      <c r="HRQ19" s="9"/>
      <c r="HRS19" s="10"/>
      <c r="HRY19" s="9"/>
      <c r="HSA19" s="10"/>
      <c r="HSG19" s="9"/>
      <c r="HSI19" s="10"/>
      <c r="HSO19" s="9"/>
      <c r="HSQ19" s="10"/>
      <c r="HSW19" s="9"/>
      <c r="HSY19" s="10"/>
      <c r="HTE19" s="9"/>
      <c r="HTG19" s="10"/>
      <c r="HTM19" s="9"/>
      <c r="HTO19" s="10"/>
      <c r="HTU19" s="9"/>
      <c r="HTW19" s="10"/>
      <c r="HUC19" s="9"/>
      <c r="HUE19" s="10"/>
      <c r="HUK19" s="9"/>
      <c r="HUM19" s="10"/>
      <c r="HUS19" s="9"/>
      <c r="HUU19" s="10"/>
      <c r="HVA19" s="9"/>
      <c r="HVC19" s="10"/>
      <c r="HVI19" s="9"/>
      <c r="HVK19" s="10"/>
      <c r="HVQ19" s="9"/>
      <c r="HVS19" s="10"/>
      <c r="HVY19" s="9"/>
      <c r="HWA19" s="10"/>
      <c r="HWG19" s="9"/>
      <c r="HWI19" s="10"/>
      <c r="HWO19" s="9"/>
      <c r="HWQ19" s="10"/>
      <c r="HWW19" s="9"/>
      <c r="HWY19" s="10"/>
      <c r="HXE19" s="9"/>
      <c r="HXG19" s="10"/>
      <c r="HXM19" s="9"/>
      <c r="HXO19" s="10"/>
      <c r="HXU19" s="9"/>
      <c r="HXW19" s="10"/>
      <c r="HYC19" s="9"/>
      <c r="HYE19" s="10"/>
      <c r="HYK19" s="9"/>
      <c r="HYM19" s="10"/>
      <c r="HYS19" s="9"/>
      <c r="HYU19" s="10"/>
      <c r="HZA19" s="9"/>
      <c r="HZC19" s="10"/>
      <c r="HZI19" s="9"/>
      <c r="HZK19" s="10"/>
      <c r="HZQ19" s="9"/>
      <c r="HZS19" s="10"/>
      <c r="HZY19" s="9"/>
      <c r="IAA19" s="10"/>
      <c r="IAG19" s="9"/>
      <c r="IAI19" s="10"/>
      <c r="IAO19" s="9"/>
      <c r="IAQ19" s="10"/>
      <c r="IAW19" s="9"/>
      <c r="IAY19" s="10"/>
      <c r="IBE19" s="9"/>
      <c r="IBG19" s="10"/>
      <c r="IBM19" s="9"/>
      <c r="IBO19" s="10"/>
      <c r="IBU19" s="9"/>
      <c r="IBW19" s="10"/>
      <c r="ICC19" s="9"/>
      <c r="ICE19" s="10"/>
      <c r="ICK19" s="9"/>
      <c r="ICM19" s="10"/>
      <c r="ICS19" s="9"/>
      <c r="ICU19" s="10"/>
      <c r="IDA19" s="9"/>
      <c r="IDC19" s="10"/>
      <c r="IDI19" s="9"/>
      <c r="IDK19" s="10"/>
      <c r="IDQ19" s="9"/>
      <c r="IDS19" s="10"/>
      <c r="IDY19" s="9"/>
      <c r="IEA19" s="10"/>
      <c r="IEG19" s="9"/>
      <c r="IEI19" s="10"/>
      <c r="IEO19" s="9"/>
      <c r="IEQ19" s="10"/>
      <c r="IEW19" s="9"/>
      <c r="IEY19" s="10"/>
      <c r="IFE19" s="9"/>
      <c r="IFG19" s="10"/>
      <c r="IFM19" s="9"/>
      <c r="IFO19" s="10"/>
      <c r="IFU19" s="9"/>
      <c r="IFW19" s="10"/>
      <c r="IGC19" s="9"/>
      <c r="IGE19" s="10"/>
      <c r="IGK19" s="9"/>
      <c r="IGM19" s="10"/>
      <c r="IGS19" s="9"/>
      <c r="IGU19" s="10"/>
      <c r="IHA19" s="9"/>
      <c r="IHC19" s="10"/>
      <c r="IHI19" s="9"/>
      <c r="IHK19" s="10"/>
      <c r="IHQ19" s="9"/>
      <c r="IHS19" s="10"/>
      <c r="IHY19" s="9"/>
      <c r="IIA19" s="10"/>
      <c r="IIG19" s="9"/>
      <c r="III19" s="10"/>
      <c r="IIO19" s="9"/>
      <c r="IIQ19" s="10"/>
      <c r="IIW19" s="9"/>
      <c r="IIY19" s="10"/>
      <c r="IJE19" s="9"/>
      <c r="IJG19" s="10"/>
      <c r="IJM19" s="9"/>
      <c r="IJO19" s="10"/>
      <c r="IJU19" s="9"/>
      <c r="IJW19" s="10"/>
      <c r="IKC19" s="9"/>
      <c r="IKE19" s="10"/>
      <c r="IKK19" s="9"/>
      <c r="IKM19" s="10"/>
      <c r="IKS19" s="9"/>
      <c r="IKU19" s="10"/>
      <c r="ILA19" s="9"/>
      <c r="ILC19" s="10"/>
      <c r="ILI19" s="9"/>
      <c r="ILK19" s="10"/>
      <c r="ILQ19" s="9"/>
      <c r="ILS19" s="10"/>
      <c r="ILY19" s="9"/>
      <c r="IMA19" s="10"/>
      <c r="IMG19" s="9"/>
      <c r="IMI19" s="10"/>
      <c r="IMO19" s="9"/>
      <c r="IMQ19" s="10"/>
      <c r="IMW19" s="9"/>
      <c r="IMY19" s="10"/>
      <c r="INE19" s="9"/>
      <c r="ING19" s="10"/>
      <c r="INM19" s="9"/>
      <c r="INO19" s="10"/>
      <c r="INU19" s="9"/>
      <c r="INW19" s="10"/>
      <c r="IOC19" s="9"/>
      <c r="IOE19" s="10"/>
      <c r="IOK19" s="9"/>
      <c r="IOM19" s="10"/>
      <c r="IOS19" s="9"/>
      <c r="IOU19" s="10"/>
      <c r="IPA19" s="9"/>
      <c r="IPC19" s="10"/>
      <c r="IPI19" s="9"/>
      <c r="IPK19" s="10"/>
      <c r="IPQ19" s="9"/>
      <c r="IPS19" s="10"/>
      <c r="IPY19" s="9"/>
      <c r="IQA19" s="10"/>
      <c r="IQG19" s="9"/>
      <c r="IQI19" s="10"/>
      <c r="IQO19" s="9"/>
      <c r="IQQ19" s="10"/>
      <c r="IQW19" s="9"/>
      <c r="IQY19" s="10"/>
      <c r="IRE19" s="9"/>
      <c r="IRG19" s="10"/>
      <c r="IRM19" s="9"/>
      <c r="IRO19" s="10"/>
      <c r="IRU19" s="9"/>
      <c r="IRW19" s="10"/>
      <c r="ISC19" s="9"/>
      <c r="ISE19" s="10"/>
      <c r="ISK19" s="9"/>
      <c r="ISM19" s="10"/>
      <c r="ISS19" s="9"/>
      <c r="ISU19" s="10"/>
      <c r="ITA19" s="9"/>
      <c r="ITC19" s="10"/>
      <c r="ITI19" s="9"/>
      <c r="ITK19" s="10"/>
      <c r="ITQ19" s="9"/>
      <c r="ITS19" s="10"/>
      <c r="ITY19" s="9"/>
      <c r="IUA19" s="10"/>
      <c r="IUG19" s="9"/>
      <c r="IUI19" s="10"/>
      <c r="IUO19" s="9"/>
      <c r="IUQ19" s="10"/>
      <c r="IUW19" s="9"/>
      <c r="IUY19" s="10"/>
      <c r="IVE19" s="9"/>
      <c r="IVG19" s="10"/>
      <c r="IVM19" s="9"/>
      <c r="IVO19" s="10"/>
      <c r="IVU19" s="9"/>
      <c r="IVW19" s="10"/>
      <c r="IWC19" s="9"/>
      <c r="IWE19" s="10"/>
      <c r="IWK19" s="9"/>
      <c r="IWM19" s="10"/>
      <c r="IWS19" s="9"/>
      <c r="IWU19" s="10"/>
      <c r="IXA19" s="9"/>
      <c r="IXC19" s="10"/>
      <c r="IXI19" s="9"/>
      <c r="IXK19" s="10"/>
      <c r="IXQ19" s="9"/>
      <c r="IXS19" s="10"/>
      <c r="IXY19" s="9"/>
      <c r="IYA19" s="10"/>
      <c r="IYG19" s="9"/>
      <c r="IYI19" s="10"/>
      <c r="IYO19" s="9"/>
      <c r="IYQ19" s="10"/>
      <c r="IYW19" s="9"/>
      <c r="IYY19" s="10"/>
      <c r="IZE19" s="9"/>
      <c r="IZG19" s="10"/>
      <c r="IZM19" s="9"/>
      <c r="IZO19" s="10"/>
      <c r="IZU19" s="9"/>
      <c r="IZW19" s="10"/>
      <c r="JAC19" s="9"/>
      <c r="JAE19" s="10"/>
      <c r="JAK19" s="9"/>
      <c r="JAM19" s="10"/>
      <c r="JAS19" s="9"/>
      <c r="JAU19" s="10"/>
      <c r="JBA19" s="9"/>
      <c r="JBC19" s="10"/>
      <c r="JBI19" s="9"/>
      <c r="JBK19" s="10"/>
      <c r="JBQ19" s="9"/>
      <c r="JBS19" s="10"/>
      <c r="JBY19" s="9"/>
      <c r="JCA19" s="10"/>
      <c r="JCG19" s="9"/>
      <c r="JCI19" s="10"/>
      <c r="JCO19" s="9"/>
      <c r="JCQ19" s="10"/>
      <c r="JCW19" s="9"/>
      <c r="JCY19" s="10"/>
      <c r="JDE19" s="9"/>
      <c r="JDG19" s="10"/>
      <c r="JDM19" s="9"/>
      <c r="JDO19" s="10"/>
      <c r="JDU19" s="9"/>
      <c r="JDW19" s="10"/>
      <c r="JEC19" s="9"/>
      <c r="JEE19" s="10"/>
      <c r="JEK19" s="9"/>
      <c r="JEM19" s="10"/>
      <c r="JES19" s="9"/>
      <c r="JEU19" s="10"/>
      <c r="JFA19" s="9"/>
      <c r="JFC19" s="10"/>
      <c r="JFI19" s="9"/>
      <c r="JFK19" s="10"/>
      <c r="JFQ19" s="9"/>
      <c r="JFS19" s="10"/>
      <c r="JFY19" s="9"/>
      <c r="JGA19" s="10"/>
      <c r="JGG19" s="9"/>
      <c r="JGI19" s="10"/>
      <c r="JGO19" s="9"/>
      <c r="JGQ19" s="10"/>
      <c r="JGW19" s="9"/>
      <c r="JGY19" s="10"/>
      <c r="JHE19" s="9"/>
      <c r="JHG19" s="10"/>
      <c r="JHM19" s="9"/>
      <c r="JHO19" s="10"/>
      <c r="JHU19" s="9"/>
      <c r="JHW19" s="10"/>
      <c r="JIC19" s="9"/>
      <c r="JIE19" s="10"/>
      <c r="JIK19" s="9"/>
      <c r="JIM19" s="10"/>
      <c r="JIS19" s="9"/>
      <c r="JIU19" s="10"/>
      <c r="JJA19" s="9"/>
      <c r="JJC19" s="10"/>
      <c r="JJI19" s="9"/>
      <c r="JJK19" s="10"/>
      <c r="JJQ19" s="9"/>
      <c r="JJS19" s="10"/>
      <c r="JJY19" s="9"/>
      <c r="JKA19" s="10"/>
      <c r="JKG19" s="9"/>
      <c r="JKI19" s="10"/>
      <c r="JKO19" s="9"/>
      <c r="JKQ19" s="10"/>
      <c r="JKW19" s="9"/>
      <c r="JKY19" s="10"/>
      <c r="JLE19" s="9"/>
      <c r="JLG19" s="10"/>
      <c r="JLM19" s="9"/>
      <c r="JLO19" s="10"/>
      <c r="JLU19" s="9"/>
      <c r="JLW19" s="10"/>
      <c r="JMC19" s="9"/>
      <c r="JME19" s="10"/>
      <c r="JMK19" s="9"/>
      <c r="JMM19" s="10"/>
      <c r="JMS19" s="9"/>
      <c r="JMU19" s="10"/>
      <c r="JNA19" s="9"/>
      <c r="JNC19" s="10"/>
      <c r="JNI19" s="9"/>
      <c r="JNK19" s="10"/>
      <c r="JNQ19" s="9"/>
      <c r="JNS19" s="10"/>
      <c r="JNY19" s="9"/>
      <c r="JOA19" s="10"/>
      <c r="JOG19" s="9"/>
      <c r="JOI19" s="10"/>
      <c r="JOO19" s="9"/>
      <c r="JOQ19" s="10"/>
      <c r="JOW19" s="9"/>
      <c r="JOY19" s="10"/>
      <c r="JPE19" s="9"/>
      <c r="JPG19" s="10"/>
      <c r="JPM19" s="9"/>
      <c r="JPO19" s="10"/>
      <c r="JPU19" s="9"/>
      <c r="JPW19" s="10"/>
      <c r="JQC19" s="9"/>
      <c r="JQE19" s="10"/>
      <c r="JQK19" s="9"/>
      <c r="JQM19" s="10"/>
      <c r="JQS19" s="9"/>
      <c r="JQU19" s="10"/>
      <c r="JRA19" s="9"/>
      <c r="JRC19" s="10"/>
      <c r="JRI19" s="9"/>
      <c r="JRK19" s="10"/>
      <c r="JRQ19" s="9"/>
      <c r="JRS19" s="10"/>
      <c r="JRY19" s="9"/>
      <c r="JSA19" s="10"/>
      <c r="JSG19" s="9"/>
      <c r="JSI19" s="10"/>
      <c r="JSO19" s="9"/>
      <c r="JSQ19" s="10"/>
      <c r="JSW19" s="9"/>
      <c r="JSY19" s="10"/>
      <c r="JTE19" s="9"/>
      <c r="JTG19" s="10"/>
      <c r="JTM19" s="9"/>
      <c r="JTO19" s="10"/>
      <c r="JTU19" s="9"/>
      <c r="JTW19" s="10"/>
      <c r="JUC19" s="9"/>
      <c r="JUE19" s="10"/>
      <c r="JUK19" s="9"/>
      <c r="JUM19" s="10"/>
      <c r="JUS19" s="9"/>
      <c r="JUU19" s="10"/>
      <c r="JVA19" s="9"/>
      <c r="JVC19" s="10"/>
      <c r="JVI19" s="9"/>
      <c r="JVK19" s="10"/>
      <c r="JVQ19" s="9"/>
      <c r="JVS19" s="10"/>
      <c r="JVY19" s="9"/>
      <c r="JWA19" s="10"/>
      <c r="JWG19" s="9"/>
      <c r="JWI19" s="10"/>
      <c r="JWO19" s="9"/>
      <c r="JWQ19" s="10"/>
      <c r="JWW19" s="9"/>
      <c r="JWY19" s="10"/>
      <c r="JXE19" s="9"/>
      <c r="JXG19" s="10"/>
      <c r="JXM19" s="9"/>
      <c r="JXO19" s="10"/>
      <c r="JXU19" s="9"/>
      <c r="JXW19" s="10"/>
      <c r="JYC19" s="9"/>
      <c r="JYE19" s="10"/>
      <c r="JYK19" s="9"/>
      <c r="JYM19" s="10"/>
      <c r="JYS19" s="9"/>
      <c r="JYU19" s="10"/>
      <c r="JZA19" s="9"/>
      <c r="JZC19" s="10"/>
      <c r="JZI19" s="9"/>
      <c r="JZK19" s="10"/>
      <c r="JZQ19" s="9"/>
      <c r="JZS19" s="10"/>
      <c r="JZY19" s="9"/>
      <c r="KAA19" s="10"/>
      <c r="KAG19" s="9"/>
      <c r="KAI19" s="10"/>
      <c r="KAO19" s="9"/>
      <c r="KAQ19" s="10"/>
      <c r="KAW19" s="9"/>
      <c r="KAY19" s="10"/>
      <c r="KBE19" s="9"/>
      <c r="KBG19" s="10"/>
      <c r="KBM19" s="9"/>
      <c r="KBO19" s="10"/>
      <c r="KBU19" s="9"/>
      <c r="KBW19" s="10"/>
      <c r="KCC19" s="9"/>
      <c r="KCE19" s="10"/>
      <c r="KCK19" s="9"/>
      <c r="KCM19" s="10"/>
      <c r="KCS19" s="9"/>
      <c r="KCU19" s="10"/>
      <c r="KDA19" s="9"/>
      <c r="KDC19" s="10"/>
      <c r="KDI19" s="9"/>
      <c r="KDK19" s="10"/>
      <c r="KDQ19" s="9"/>
      <c r="KDS19" s="10"/>
      <c r="KDY19" s="9"/>
      <c r="KEA19" s="10"/>
      <c r="KEG19" s="9"/>
      <c r="KEI19" s="10"/>
      <c r="KEO19" s="9"/>
      <c r="KEQ19" s="10"/>
      <c r="KEW19" s="9"/>
      <c r="KEY19" s="10"/>
      <c r="KFE19" s="9"/>
      <c r="KFG19" s="10"/>
      <c r="KFM19" s="9"/>
      <c r="KFO19" s="10"/>
      <c r="KFU19" s="9"/>
      <c r="KFW19" s="10"/>
      <c r="KGC19" s="9"/>
      <c r="KGE19" s="10"/>
      <c r="KGK19" s="9"/>
      <c r="KGM19" s="10"/>
      <c r="KGS19" s="9"/>
      <c r="KGU19" s="10"/>
      <c r="KHA19" s="9"/>
      <c r="KHC19" s="10"/>
      <c r="KHI19" s="9"/>
      <c r="KHK19" s="10"/>
      <c r="KHQ19" s="9"/>
      <c r="KHS19" s="10"/>
      <c r="KHY19" s="9"/>
      <c r="KIA19" s="10"/>
      <c r="KIG19" s="9"/>
      <c r="KII19" s="10"/>
      <c r="KIO19" s="9"/>
      <c r="KIQ19" s="10"/>
      <c r="KIW19" s="9"/>
      <c r="KIY19" s="10"/>
      <c r="KJE19" s="9"/>
      <c r="KJG19" s="10"/>
      <c r="KJM19" s="9"/>
      <c r="KJO19" s="10"/>
      <c r="KJU19" s="9"/>
      <c r="KJW19" s="10"/>
      <c r="KKC19" s="9"/>
      <c r="KKE19" s="10"/>
      <c r="KKK19" s="9"/>
      <c r="KKM19" s="10"/>
      <c r="KKS19" s="9"/>
      <c r="KKU19" s="10"/>
      <c r="KLA19" s="9"/>
      <c r="KLC19" s="10"/>
      <c r="KLI19" s="9"/>
      <c r="KLK19" s="10"/>
      <c r="KLQ19" s="9"/>
      <c r="KLS19" s="10"/>
      <c r="KLY19" s="9"/>
      <c r="KMA19" s="10"/>
      <c r="KMG19" s="9"/>
      <c r="KMI19" s="10"/>
      <c r="KMO19" s="9"/>
      <c r="KMQ19" s="10"/>
      <c r="KMW19" s="9"/>
      <c r="KMY19" s="10"/>
      <c r="KNE19" s="9"/>
      <c r="KNG19" s="10"/>
      <c r="KNM19" s="9"/>
      <c r="KNO19" s="10"/>
      <c r="KNU19" s="9"/>
      <c r="KNW19" s="10"/>
      <c r="KOC19" s="9"/>
      <c r="KOE19" s="10"/>
      <c r="KOK19" s="9"/>
      <c r="KOM19" s="10"/>
      <c r="KOS19" s="9"/>
      <c r="KOU19" s="10"/>
      <c r="KPA19" s="9"/>
      <c r="KPC19" s="10"/>
      <c r="KPI19" s="9"/>
      <c r="KPK19" s="10"/>
      <c r="KPQ19" s="9"/>
      <c r="KPS19" s="10"/>
      <c r="KPY19" s="9"/>
      <c r="KQA19" s="10"/>
      <c r="KQG19" s="9"/>
      <c r="KQI19" s="10"/>
      <c r="KQO19" s="9"/>
      <c r="KQQ19" s="10"/>
      <c r="KQW19" s="9"/>
      <c r="KQY19" s="10"/>
      <c r="KRE19" s="9"/>
      <c r="KRG19" s="10"/>
      <c r="KRM19" s="9"/>
      <c r="KRO19" s="10"/>
      <c r="KRU19" s="9"/>
      <c r="KRW19" s="10"/>
      <c r="KSC19" s="9"/>
      <c r="KSE19" s="10"/>
      <c r="KSK19" s="9"/>
      <c r="KSM19" s="10"/>
      <c r="KSS19" s="9"/>
      <c r="KSU19" s="10"/>
      <c r="KTA19" s="9"/>
      <c r="KTC19" s="10"/>
      <c r="KTI19" s="9"/>
      <c r="KTK19" s="10"/>
      <c r="KTQ19" s="9"/>
      <c r="KTS19" s="10"/>
      <c r="KTY19" s="9"/>
      <c r="KUA19" s="10"/>
      <c r="KUG19" s="9"/>
      <c r="KUI19" s="10"/>
      <c r="KUO19" s="9"/>
      <c r="KUQ19" s="10"/>
      <c r="KUW19" s="9"/>
      <c r="KUY19" s="10"/>
      <c r="KVE19" s="9"/>
      <c r="KVG19" s="10"/>
      <c r="KVM19" s="9"/>
      <c r="KVO19" s="10"/>
      <c r="KVU19" s="9"/>
      <c r="KVW19" s="10"/>
      <c r="KWC19" s="9"/>
      <c r="KWE19" s="10"/>
      <c r="KWK19" s="9"/>
      <c r="KWM19" s="10"/>
      <c r="KWS19" s="9"/>
      <c r="KWU19" s="10"/>
      <c r="KXA19" s="9"/>
      <c r="KXC19" s="10"/>
      <c r="KXI19" s="9"/>
      <c r="KXK19" s="10"/>
      <c r="KXQ19" s="9"/>
      <c r="KXS19" s="10"/>
      <c r="KXY19" s="9"/>
      <c r="KYA19" s="10"/>
      <c r="KYG19" s="9"/>
      <c r="KYI19" s="10"/>
      <c r="KYO19" s="9"/>
      <c r="KYQ19" s="10"/>
      <c r="KYW19" s="9"/>
      <c r="KYY19" s="10"/>
      <c r="KZE19" s="9"/>
      <c r="KZG19" s="10"/>
      <c r="KZM19" s="9"/>
      <c r="KZO19" s="10"/>
      <c r="KZU19" s="9"/>
      <c r="KZW19" s="10"/>
      <c r="LAC19" s="9"/>
      <c r="LAE19" s="10"/>
      <c r="LAK19" s="9"/>
      <c r="LAM19" s="10"/>
      <c r="LAS19" s="9"/>
      <c r="LAU19" s="10"/>
      <c r="LBA19" s="9"/>
      <c r="LBC19" s="10"/>
      <c r="LBI19" s="9"/>
      <c r="LBK19" s="10"/>
      <c r="LBQ19" s="9"/>
      <c r="LBS19" s="10"/>
      <c r="LBY19" s="9"/>
      <c r="LCA19" s="10"/>
      <c r="LCG19" s="9"/>
      <c r="LCI19" s="10"/>
      <c r="LCO19" s="9"/>
      <c r="LCQ19" s="10"/>
      <c r="LCW19" s="9"/>
      <c r="LCY19" s="10"/>
      <c r="LDE19" s="9"/>
      <c r="LDG19" s="10"/>
      <c r="LDM19" s="9"/>
      <c r="LDO19" s="10"/>
      <c r="LDU19" s="9"/>
      <c r="LDW19" s="10"/>
      <c r="LEC19" s="9"/>
      <c r="LEE19" s="10"/>
      <c r="LEK19" s="9"/>
      <c r="LEM19" s="10"/>
      <c r="LES19" s="9"/>
      <c r="LEU19" s="10"/>
      <c r="LFA19" s="9"/>
      <c r="LFC19" s="10"/>
      <c r="LFI19" s="9"/>
      <c r="LFK19" s="10"/>
      <c r="LFQ19" s="9"/>
      <c r="LFS19" s="10"/>
      <c r="LFY19" s="9"/>
      <c r="LGA19" s="10"/>
      <c r="LGG19" s="9"/>
      <c r="LGI19" s="10"/>
      <c r="LGO19" s="9"/>
      <c r="LGQ19" s="10"/>
      <c r="LGW19" s="9"/>
      <c r="LGY19" s="10"/>
      <c r="LHE19" s="9"/>
      <c r="LHG19" s="10"/>
      <c r="LHM19" s="9"/>
      <c r="LHO19" s="10"/>
      <c r="LHU19" s="9"/>
      <c r="LHW19" s="10"/>
      <c r="LIC19" s="9"/>
      <c r="LIE19" s="10"/>
      <c r="LIK19" s="9"/>
      <c r="LIM19" s="10"/>
      <c r="LIS19" s="9"/>
      <c r="LIU19" s="10"/>
      <c r="LJA19" s="9"/>
      <c r="LJC19" s="10"/>
      <c r="LJI19" s="9"/>
      <c r="LJK19" s="10"/>
      <c r="LJQ19" s="9"/>
      <c r="LJS19" s="10"/>
      <c r="LJY19" s="9"/>
      <c r="LKA19" s="10"/>
      <c r="LKG19" s="9"/>
      <c r="LKI19" s="10"/>
      <c r="LKO19" s="9"/>
      <c r="LKQ19" s="10"/>
      <c r="LKW19" s="9"/>
      <c r="LKY19" s="10"/>
      <c r="LLE19" s="9"/>
      <c r="LLG19" s="10"/>
      <c r="LLM19" s="9"/>
      <c r="LLO19" s="10"/>
      <c r="LLU19" s="9"/>
      <c r="LLW19" s="10"/>
      <c r="LMC19" s="9"/>
      <c r="LME19" s="10"/>
      <c r="LMK19" s="9"/>
      <c r="LMM19" s="10"/>
      <c r="LMS19" s="9"/>
      <c r="LMU19" s="10"/>
      <c r="LNA19" s="9"/>
      <c r="LNC19" s="10"/>
      <c r="LNI19" s="9"/>
      <c r="LNK19" s="10"/>
      <c r="LNQ19" s="9"/>
      <c r="LNS19" s="10"/>
      <c r="LNY19" s="9"/>
      <c r="LOA19" s="10"/>
      <c r="LOG19" s="9"/>
      <c r="LOI19" s="10"/>
      <c r="LOO19" s="9"/>
      <c r="LOQ19" s="10"/>
      <c r="LOW19" s="9"/>
      <c r="LOY19" s="10"/>
      <c r="LPE19" s="9"/>
      <c r="LPG19" s="10"/>
      <c r="LPM19" s="9"/>
      <c r="LPO19" s="10"/>
      <c r="LPU19" s="9"/>
      <c r="LPW19" s="10"/>
      <c r="LQC19" s="9"/>
      <c r="LQE19" s="10"/>
      <c r="LQK19" s="9"/>
      <c r="LQM19" s="10"/>
      <c r="LQS19" s="9"/>
      <c r="LQU19" s="10"/>
      <c r="LRA19" s="9"/>
      <c r="LRC19" s="10"/>
      <c r="LRI19" s="9"/>
      <c r="LRK19" s="10"/>
      <c r="LRQ19" s="9"/>
      <c r="LRS19" s="10"/>
      <c r="LRY19" s="9"/>
      <c r="LSA19" s="10"/>
      <c r="LSG19" s="9"/>
      <c r="LSI19" s="10"/>
      <c r="LSO19" s="9"/>
      <c r="LSQ19" s="10"/>
      <c r="LSW19" s="9"/>
      <c r="LSY19" s="10"/>
      <c r="LTE19" s="9"/>
      <c r="LTG19" s="10"/>
      <c r="LTM19" s="9"/>
      <c r="LTO19" s="10"/>
      <c r="LTU19" s="9"/>
      <c r="LTW19" s="10"/>
      <c r="LUC19" s="9"/>
      <c r="LUE19" s="10"/>
      <c r="LUK19" s="9"/>
      <c r="LUM19" s="10"/>
      <c r="LUS19" s="9"/>
      <c r="LUU19" s="10"/>
      <c r="LVA19" s="9"/>
      <c r="LVC19" s="10"/>
      <c r="LVI19" s="9"/>
      <c r="LVK19" s="10"/>
      <c r="LVQ19" s="9"/>
      <c r="LVS19" s="10"/>
      <c r="LVY19" s="9"/>
      <c r="LWA19" s="10"/>
      <c r="LWG19" s="9"/>
      <c r="LWI19" s="10"/>
      <c r="LWO19" s="9"/>
      <c r="LWQ19" s="10"/>
      <c r="LWW19" s="9"/>
      <c r="LWY19" s="10"/>
      <c r="LXE19" s="9"/>
      <c r="LXG19" s="10"/>
      <c r="LXM19" s="9"/>
      <c r="LXO19" s="10"/>
      <c r="LXU19" s="9"/>
      <c r="LXW19" s="10"/>
      <c r="LYC19" s="9"/>
      <c r="LYE19" s="10"/>
      <c r="LYK19" s="9"/>
      <c r="LYM19" s="10"/>
      <c r="LYS19" s="9"/>
      <c r="LYU19" s="10"/>
      <c r="LZA19" s="9"/>
      <c r="LZC19" s="10"/>
      <c r="LZI19" s="9"/>
      <c r="LZK19" s="10"/>
      <c r="LZQ19" s="9"/>
      <c r="LZS19" s="10"/>
      <c r="LZY19" s="9"/>
      <c r="MAA19" s="10"/>
      <c r="MAG19" s="9"/>
      <c r="MAI19" s="10"/>
      <c r="MAO19" s="9"/>
      <c r="MAQ19" s="10"/>
      <c r="MAW19" s="9"/>
      <c r="MAY19" s="10"/>
      <c r="MBE19" s="9"/>
      <c r="MBG19" s="10"/>
      <c r="MBM19" s="9"/>
      <c r="MBO19" s="10"/>
      <c r="MBU19" s="9"/>
      <c r="MBW19" s="10"/>
      <c r="MCC19" s="9"/>
      <c r="MCE19" s="10"/>
      <c r="MCK19" s="9"/>
      <c r="MCM19" s="10"/>
      <c r="MCS19" s="9"/>
      <c r="MCU19" s="10"/>
      <c r="MDA19" s="9"/>
      <c r="MDC19" s="10"/>
      <c r="MDI19" s="9"/>
      <c r="MDK19" s="10"/>
      <c r="MDQ19" s="9"/>
      <c r="MDS19" s="10"/>
      <c r="MDY19" s="9"/>
      <c r="MEA19" s="10"/>
      <c r="MEG19" s="9"/>
      <c r="MEI19" s="10"/>
      <c r="MEO19" s="9"/>
      <c r="MEQ19" s="10"/>
      <c r="MEW19" s="9"/>
      <c r="MEY19" s="10"/>
      <c r="MFE19" s="9"/>
      <c r="MFG19" s="10"/>
      <c r="MFM19" s="9"/>
      <c r="MFO19" s="10"/>
      <c r="MFU19" s="9"/>
      <c r="MFW19" s="10"/>
      <c r="MGC19" s="9"/>
      <c r="MGE19" s="10"/>
      <c r="MGK19" s="9"/>
      <c r="MGM19" s="10"/>
      <c r="MGS19" s="9"/>
      <c r="MGU19" s="10"/>
      <c r="MHA19" s="9"/>
      <c r="MHC19" s="10"/>
      <c r="MHI19" s="9"/>
      <c r="MHK19" s="10"/>
      <c r="MHQ19" s="9"/>
      <c r="MHS19" s="10"/>
      <c r="MHY19" s="9"/>
      <c r="MIA19" s="10"/>
      <c r="MIG19" s="9"/>
      <c r="MII19" s="10"/>
      <c r="MIO19" s="9"/>
      <c r="MIQ19" s="10"/>
      <c r="MIW19" s="9"/>
      <c r="MIY19" s="10"/>
      <c r="MJE19" s="9"/>
      <c r="MJG19" s="10"/>
      <c r="MJM19" s="9"/>
      <c r="MJO19" s="10"/>
      <c r="MJU19" s="9"/>
      <c r="MJW19" s="10"/>
      <c r="MKC19" s="9"/>
      <c r="MKE19" s="10"/>
      <c r="MKK19" s="9"/>
      <c r="MKM19" s="10"/>
      <c r="MKS19" s="9"/>
      <c r="MKU19" s="10"/>
      <c r="MLA19" s="9"/>
      <c r="MLC19" s="10"/>
      <c r="MLI19" s="9"/>
      <c r="MLK19" s="10"/>
      <c r="MLQ19" s="9"/>
      <c r="MLS19" s="10"/>
      <c r="MLY19" s="9"/>
      <c r="MMA19" s="10"/>
      <c r="MMG19" s="9"/>
      <c r="MMI19" s="10"/>
      <c r="MMO19" s="9"/>
      <c r="MMQ19" s="10"/>
      <c r="MMW19" s="9"/>
      <c r="MMY19" s="10"/>
      <c r="MNE19" s="9"/>
      <c r="MNG19" s="10"/>
      <c r="MNM19" s="9"/>
      <c r="MNO19" s="10"/>
      <c r="MNU19" s="9"/>
      <c r="MNW19" s="10"/>
      <c r="MOC19" s="9"/>
      <c r="MOE19" s="10"/>
      <c r="MOK19" s="9"/>
      <c r="MOM19" s="10"/>
      <c r="MOS19" s="9"/>
      <c r="MOU19" s="10"/>
      <c r="MPA19" s="9"/>
      <c r="MPC19" s="10"/>
      <c r="MPI19" s="9"/>
      <c r="MPK19" s="10"/>
      <c r="MPQ19" s="9"/>
      <c r="MPS19" s="10"/>
      <c r="MPY19" s="9"/>
      <c r="MQA19" s="10"/>
      <c r="MQG19" s="9"/>
      <c r="MQI19" s="10"/>
      <c r="MQO19" s="9"/>
      <c r="MQQ19" s="10"/>
      <c r="MQW19" s="9"/>
      <c r="MQY19" s="10"/>
      <c r="MRE19" s="9"/>
      <c r="MRG19" s="10"/>
      <c r="MRM19" s="9"/>
      <c r="MRO19" s="10"/>
      <c r="MRU19" s="9"/>
      <c r="MRW19" s="10"/>
      <c r="MSC19" s="9"/>
      <c r="MSE19" s="10"/>
      <c r="MSK19" s="9"/>
      <c r="MSM19" s="10"/>
      <c r="MSS19" s="9"/>
      <c r="MSU19" s="10"/>
      <c r="MTA19" s="9"/>
      <c r="MTC19" s="10"/>
      <c r="MTI19" s="9"/>
      <c r="MTK19" s="10"/>
      <c r="MTQ19" s="9"/>
      <c r="MTS19" s="10"/>
      <c r="MTY19" s="9"/>
      <c r="MUA19" s="10"/>
      <c r="MUG19" s="9"/>
      <c r="MUI19" s="10"/>
      <c r="MUO19" s="9"/>
      <c r="MUQ19" s="10"/>
      <c r="MUW19" s="9"/>
      <c r="MUY19" s="10"/>
      <c r="MVE19" s="9"/>
      <c r="MVG19" s="10"/>
      <c r="MVM19" s="9"/>
      <c r="MVO19" s="10"/>
      <c r="MVU19" s="9"/>
      <c r="MVW19" s="10"/>
      <c r="MWC19" s="9"/>
      <c r="MWE19" s="10"/>
      <c r="MWK19" s="9"/>
      <c r="MWM19" s="10"/>
      <c r="MWS19" s="9"/>
      <c r="MWU19" s="10"/>
      <c r="MXA19" s="9"/>
      <c r="MXC19" s="10"/>
      <c r="MXI19" s="9"/>
      <c r="MXK19" s="10"/>
      <c r="MXQ19" s="9"/>
      <c r="MXS19" s="10"/>
      <c r="MXY19" s="9"/>
      <c r="MYA19" s="10"/>
      <c r="MYG19" s="9"/>
      <c r="MYI19" s="10"/>
      <c r="MYO19" s="9"/>
      <c r="MYQ19" s="10"/>
      <c r="MYW19" s="9"/>
      <c r="MYY19" s="10"/>
      <c r="MZE19" s="9"/>
      <c r="MZG19" s="10"/>
      <c r="MZM19" s="9"/>
      <c r="MZO19" s="10"/>
      <c r="MZU19" s="9"/>
      <c r="MZW19" s="10"/>
      <c r="NAC19" s="9"/>
      <c r="NAE19" s="10"/>
      <c r="NAK19" s="9"/>
      <c r="NAM19" s="10"/>
      <c r="NAS19" s="9"/>
      <c r="NAU19" s="10"/>
      <c r="NBA19" s="9"/>
      <c r="NBC19" s="10"/>
      <c r="NBI19" s="9"/>
      <c r="NBK19" s="10"/>
      <c r="NBQ19" s="9"/>
      <c r="NBS19" s="10"/>
      <c r="NBY19" s="9"/>
      <c r="NCA19" s="10"/>
      <c r="NCG19" s="9"/>
      <c r="NCI19" s="10"/>
      <c r="NCO19" s="9"/>
      <c r="NCQ19" s="10"/>
      <c r="NCW19" s="9"/>
      <c r="NCY19" s="10"/>
      <c r="NDE19" s="9"/>
      <c r="NDG19" s="10"/>
      <c r="NDM19" s="9"/>
      <c r="NDO19" s="10"/>
      <c r="NDU19" s="9"/>
      <c r="NDW19" s="10"/>
      <c r="NEC19" s="9"/>
      <c r="NEE19" s="10"/>
      <c r="NEK19" s="9"/>
      <c r="NEM19" s="10"/>
      <c r="NES19" s="9"/>
      <c r="NEU19" s="10"/>
      <c r="NFA19" s="9"/>
      <c r="NFC19" s="10"/>
      <c r="NFI19" s="9"/>
      <c r="NFK19" s="10"/>
      <c r="NFQ19" s="9"/>
      <c r="NFS19" s="10"/>
      <c r="NFY19" s="9"/>
      <c r="NGA19" s="10"/>
      <c r="NGG19" s="9"/>
      <c r="NGI19" s="10"/>
      <c r="NGO19" s="9"/>
      <c r="NGQ19" s="10"/>
      <c r="NGW19" s="9"/>
      <c r="NGY19" s="10"/>
      <c r="NHE19" s="9"/>
      <c r="NHG19" s="10"/>
      <c r="NHM19" s="9"/>
      <c r="NHO19" s="10"/>
      <c r="NHU19" s="9"/>
      <c r="NHW19" s="10"/>
      <c r="NIC19" s="9"/>
      <c r="NIE19" s="10"/>
      <c r="NIK19" s="9"/>
      <c r="NIM19" s="10"/>
      <c r="NIS19" s="9"/>
      <c r="NIU19" s="10"/>
      <c r="NJA19" s="9"/>
      <c r="NJC19" s="10"/>
      <c r="NJI19" s="9"/>
      <c r="NJK19" s="10"/>
      <c r="NJQ19" s="9"/>
      <c r="NJS19" s="10"/>
      <c r="NJY19" s="9"/>
      <c r="NKA19" s="10"/>
      <c r="NKG19" s="9"/>
      <c r="NKI19" s="10"/>
      <c r="NKO19" s="9"/>
      <c r="NKQ19" s="10"/>
      <c r="NKW19" s="9"/>
      <c r="NKY19" s="10"/>
      <c r="NLE19" s="9"/>
      <c r="NLG19" s="10"/>
      <c r="NLM19" s="9"/>
      <c r="NLO19" s="10"/>
      <c r="NLU19" s="9"/>
      <c r="NLW19" s="10"/>
      <c r="NMC19" s="9"/>
      <c r="NME19" s="10"/>
      <c r="NMK19" s="9"/>
      <c r="NMM19" s="10"/>
      <c r="NMS19" s="9"/>
      <c r="NMU19" s="10"/>
      <c r="NNA19" s="9"/>
      <c r="NNC19" s="10"/>
      <c r="NNI19" s="9"/>
      <c r="NNK19" s="10"/>
      <c r="NNQ19" s="9"/>
      <c r="NNS19" s="10"/>
      <c r="NNY19" s="9"/>
      <c r="NOA19" s="10"/>
      <c r="NOG19" s="9"/>
      <c r="NOI19" s="10"/>
      <c r="NOO19" s="9"/>
      <c r="NOQ19" s="10"/>
      <c r="NOW19" s="9"/>
      <c r="NOY19" s="10"/>
      <c r="NPE19" s="9"/>
      <c r="NPG19" s="10"/>
      <c r="NPM19" s="9"/>
      <c r="NPO19" s="10"/>
      <c r="NPU19" s="9"/>
      <c r="NPW19" s="10"/>
      <c r="NQC19" s="9"/>
      <c r="NQE19" s="10"/>
      <c r="NQK19" s="9"/>
      <c r="NQM19" s="10"/>
      <c r="NQS19" s="9"/>
      <c r="NQU19" s="10"/>
      <c r="NRA19" s="9"/>
      <c r="NRC19" s="10"/>
      <c r="NRI19" s="9"/>
      <c r="NRK19" s="10"/>
      <c r="NRQ19" s="9"/>
      <c r="NRS19" s="10"/>
      <c r="NRY19" s="9"/>
      <c r="NSA19" s="10"/>
      <c r="NSG19" s="9"/>
      <c r="NSI19" s="10"/>
      <c r="NSO19" s="9"/>
      <c r="NSQ19" s="10"/>
      <c r="NSW19" s="9"/>
      <c r="NSY19" s="10"/>
      <c r="NTE19" s="9"/>
      <c r="NTG19" s="10"/>
      <c r="NTM19" s="9"/>
      <c r="NTO19" s="10"/>
      <c r="NTU19" s="9"/>
      <c r="NTW19" s="10"/>
      <c r="NUC19" s="9"/>
      <c r="NUE19" s="10"/>
      <c r="NUK19" s="9"/>
      <c r="NUM19" s="10"/>
      <c r="NUS19" s="9"/>
      <c r="NUU19" s="10"/>
      <c r="NVA19" s="9"/>
      <c r="NVC19" s="10"/>
      <c r="NVI19" s="9"/>
      <c r="NVK19" s="10"/>
      <c r="NVQ19" s="9"/>
      <c r="NVS19" s="10"/>
      <c r="NVY19" s="9"/>
      <c r="NWA19" s="10"/>
      <c r="NWG19" s="9"/>
      <c r="NWI19" s="10"/>
      <c r="NWO19" s="9"/>
      <c r="NWQ19" s="10"/>
      <c r="NWW19" s="9"/>
      <c r="NWY19" s="10"/>
      <c r="NXE19" s="9"/>
      <c r="NXG19" s="10"/>
      <c r="NXM19" s="9"/>
      <c r="NXO19" s="10"/>
      <c r="NXU19" s="9"/>
      <c r="NXW19" s="10"/>
      <c r="NYC19" s="9"/>
      <c r="NYE19" s="10"/>
      <c r="NYK19" s="9"/>
      <c r="NYM19" s="10"/>
      <c r="NYS19" s="9"/>
      <c r="NYU19" s="10"/>
      <c r="NZA19" s="9"/>
      <c r="NZC19" s="10"/>
      <c r="NZI19" s="9"/>
      <c r="NZK19" s="10"/>
      <c r="NZQ19" s="9"/>
      <c r="NZS19" s="10"/>
      <c r="NZY19" s="9"/>
      <c r="OAA19" s="10"/>
      <c r="OAG19" s="9"/>
      <c r="OAI19" s="10"/>
      <c r="OAO19" s="9"/>
      <c r="OAQ19" s="10"/>
      <c r="OAW19" s="9"/>
      <c r="OAY19" s="10"/>
      <c r="OBE19" s="9"/>
      <c r="OBG19" s="10"/>
      <c r="OBM19" s="9"/>
      <c r="OBO19" s="10"/>
      <c r="OBU19" s="9"/>
      <c r="OBW19" s="10"/>
      <c r="OCC19" s="9"/>
      <c r="OCE19" s="10"/>
      <c r="OCK19" s="9"/>
      <c r="OCM19" s="10"/>
      <c r="OCS19" s="9"/>
      <c r="OCU19" s="10"/>
      <c r="ODA19" s="9"/>
      <c r="ODC19" s="10"/>
      <c r="ODI19" s="9"/>
      <c r="ODK19" s="10"/>
      <c r="ODQ19" s="9"/>
      <c r="ODS19" s="10"/>
      <c r="ODY19" s="9"/>
      <c r="OEA19" s="10"/>
      <c r="OEG19" s="9"/>
      <c r="OEI19" s="10"/>
      <c r="OEO19" s="9"/>
      <c r="OEQ19" s="10"/>
      <c r="OEW19" s="9"/>
      <c r="OEY19" s="10"/>
      <c r="OFE19" s="9"/>
      <c r="OFG19" s="10"/>
      <c r="OFM19" s="9"/>
      <c r="OFO19" s="10"/>
      <c r="OFU19" s="9"/>
      <c r="OFW19" s="10"/>
      <c r="OGC19" s="9"/>
      <c r="OGE19" s="10"/>
      <c r="OGK19" s="9"/>
      <c r="OGM19" s="10"/>
      <c r="OGS19" s="9"/>
      <c r="OGU19" s="10"/>
      <c r="OHA19" s="9"/>
      <c r="OHC19" s="10"/>
      <c r="OHI19" s="9"/>
      <c r="OHK19" s="10"/>
      <c r="OHQ19" s="9"/>
      <c r="OHS19" s="10"/>
      <c r="OHY19" s="9"/>
      <c r="OIA19" s="10"/>
      <c r="OIG19" s="9"/>
      <c r="OII19" s="10"/>
      <c r="OIO19" s="9"/>
      <c r="OIQ19" s="10"/>
      <c r="OIW19" s="9"/>
      <c r="OIY19" s="10"/>
      <c r="OJE19" s="9"/>
      <c r="OJG19" s="10"/>
      <c r="OJM19" s="9"/>
      <c r="OJO19" s="10"/>
      <c r="OJU19" s="9"/>
      <c r="OJW19" s="10"/>
      <c r="OKC19" s="9"/>
      <c r="OKE19" s="10"/>
      <c r="OKK19" s="9"/>
      <c r="OKM19" s="10"/>
      <c r="OKS19" s="9"/>
      <c r="OKU19" s="10"/>
      <c r="OLA19" s="9"/>
      <c r="OLC19" s="10"/>
      <c r="OLI19" s="9"/>
      <c r="OLK19" s="10"/>
      <c r="OLQ19" s="9"/>
      <c r="OLS19" s="10"/>
      <c r="OLY19" s="9"/>
      <c r="OMA19" s="10"/>
      <c r="OMG19" s="9"/>
      <c r="OMI19" s="10"/>
      <c r="OMO19" s="9"/>
      <c r="OMQ19" s="10"/>
      <c r="OMW19" s="9"/>
      <c r="OMY19" s="10"/>
      <c r="ONE19" s="9"/>
      <c r="ONG19" s="10"/>
      <c r="ONM19" s="9"/>
      <c r="ONO19" s="10"/>
      <c r="ONU19" s="9"/>
      <c r="ONW19" s="10"/>
      <c r="OOC19" s="9"/>
      <c r="OOE19" s="10"/>
      <c r="OOK19" s="9"/>
      <c r="OOM19" s="10"/>
      <c r="OOS19" s="9"/>
      <c r="OOU19" s="10"/>
      <c r="OPA19" s="9"/>
      <c r="OPC19" s="10"/>
      <c r="OPI19" s="9"/>
      <c r="OPK19" s="10"/>
      <c r="OPQ19" s="9"/>
      <c r="OPS19" s="10"/>
      <c r="OPY19" s="9"/>
      <c r="OQA19" s="10"/>
      <c r="OQG19" s="9"/>
      <c r="OQI19" s="10"/>
      <c r="OQO19" s="9"/>
      <c r="OQQ19" s="10"/>
      <c r="OQW19" s="9"/>
      <c r="OQY19" s="10"/>
      <c r="ORE19" s="9"/>
      <c r="ORG19" s="10"/>
      <c r="ORM19" s="9"/>
      <c r="ORO19" s="10"/>
      <c r="ORU19" s="9"/>
      <c r="ORW19" s="10"/>
      <c r="OSC19" s="9"/>
      <c r="OSE19" s="10"/>
      <c r="OSK19" s="9"/>
      <c r="OSM19" s="10"/>
      <c r="OSS19" s="9"/>
      <c r="OSU19" s="10"/>
      <c r="OTA19" s="9"/>
      <c r="OTC19" s="10"/>
      <c r="OTI19" s="9"/>
      <c r="OTK19" s="10"/>
      <c r="OTQ19" s="9"/>
      <c r="OTS19" s="10"/>
      <c r="OTY19" s="9"/>
      <c r="OUA19" s="10"/>
      <c r="OUG19" s="9"/>
      <c r="OUI19" s="10"/>
      <c r="OUO19" s="9"/>
      <c r="OUQ19" s="10"/>
      <c r="OUW19" s="9"/>
      <c r="OUY19" s="10"/>
      <c r="OVE19" s="9"/>
      <c r="OVG19" s="10"/>
      <c r="OVM19" s="9"/>
      <c r="OVO19" s="10"/>
      <c r="OVU19" s="9"/>
      <c r="OVW19" s="10"/>
      <c r="OWC19" s="9"/>
      <c r="OWE19" s="10"/>
      <c r="OWK19" s="9"/>
      <c r="OWM19" s="10"/>
      <c r="OWS19" s="9"/>
      <c r="OWU19" s="10"/>
      <c r="OXA19" s="9"/>
      <c r="OXC19" s="10"/>
      <c r="OXI19" s="9"/>
      <c r="OXK19" s="10"/>
      <c r="OXQ19" s="9"/>
      <c r="OXS19" s="10"/>
      <c r="OXY19" s="9"/>
      <c r="OYA19" s="10"/>
      <c r="OYG19" s="9"/>
      <c r="OYI19" s="10"/>
      <c r="OYO19" s="9"/>
      <c r="OYQ19" s="10"/>
      <c r="OYW19" s="9"/>
      <c r="OYY19" s="10"/>
      <c r="OZE19" s="9"/>
      <c r="OZG19" s="10"/>
      <c r="OZM19" s="9"/>
      <c r="OZO19" s="10"/>
      <c r="OZU19" s="9"/>
      <c r="OZW19" s="10"/>
      <c r="PAC19" s="9"/>
      <c r="PAE19" s="10"/>
      <c r="PAK19" s="9"/>
      <c r="PAM19" s="10"/>
      <c r="PAS19" s="9"/>
      <c r="PAU19" s="10"/>
      <c r="PBA19" s="9"/>
      <c r="PBC19" s="10"/>
      <c r="PBI19" s="9"/>
      <c r="PBK19" s="10"/>
      <c r="PBQ19" s="9"/>
      <c r="PBS19" s="10"/>
      <c r="PBY19" s="9"/>
      <c r="PCA19" s="10"/>
      <c r="PCG19" s="9"/>
      <c r="PCI19" s="10"/>
      <c r="PCO19" s="9"/>
      <c r="PCQ19" s="10"/>
      <c r="PCW19" s="9"/>
      <c r="PCY19" s="10"/>
      <c r="PDE19" s="9"/>
      <c r="PDG19" s="10"/>
      <c r="PDM19" s="9"/>
      <c r="PDO19" s="10"/>
      <c r="PDU19" s="9"/>
      <c r="PDW19" s="10"/>
      <c r="PEC19" s="9"/>
      <c r="PEE19" s="10"/>
      <c r="PEK19" s="9"/>
      <c r="PEM19" s="10"/>
      <c r="PES19" s="9"/>
      <c r="PEU19" s="10"/>
      <c r="PFA19" s="9"/>
      <c r="PFC19" s="10"/>
      <c r="PFI19" s="9"/>
      <c r="PFK19" s="10"/>
      <c r="PFQ19" s="9"/>
      <c r="PFS19" s="10"/>
      <c r="PFY19" s="9"/>
      <c r="PGA19" s="10"/>
      <c r="PGG19" s="9"/>
      <c r="PGI19" s="10"/>
      <c r="PGO19" s="9"/>
      <c r="PGQ19" s="10"/>
      <c r="PGW19" s="9"/>
      <c r="PGY19" s="10"/>
      <c r="PHE19" s="9"/>
      <c r="PHG19" s="10"/>
      <c r="PHM19" s="9"/>
      <c r="PHO19" s="10"/>
      <c r="PHU19" s="9"/>
      <c r="PHW19" s="10"/>
      <c r="PIC19" s="9"/>
      <c r="PIE19" s="10"/>
      <c r="PIK19" s="9"/>
      <c r="PIM19" s="10"/>
      <c r="PIS19" s="9"/>
      <c r="PIU19" s="10"/>
      <c r="PJA19" s="9"/>
      <c r="PJC19" s="10"/>
      <c r="PJI19" s="9"/>
      <c r="PJK19" s="10"/>
      <c r="PJQ19" s="9"/>
      <c r="PJS19" s="10"/>
      <c r="PJY19" s="9"/>
      <c r="PKA19" s="10"/>
      <c r="PKG19" s="9"/>
      <c r="PKI19" s="10"/>
      <c r="PKO19" s="9"/>
      <c r="PKQ19" s="10"/>
      <c r="PKW19" s="9"/>
      <c r="PKY19" s="10"/>
      <c r="PLE19" s="9"/>
      <c r="PLG19" s="10"/>
      <c r="PLM19" s="9"/>
      <c r="PLO19" s="10"/>
      <c r="PLU19" s="9"/>
      <c r="PLW19" s="10"/>
      <c r="PMC19" s="9"/>
      <c r="PME19" s="10"/>
      <c r="PMK19" s="9"/>
      <c r="PMM19" s="10"/>
      <c r="PMS19" s="9"/>
      <c r="PMU19" s="10"/>
      <c r="PNA19" s="9"/>
      <c r="PNC19" s="10"/>
      <c r="PNI19" s="9"/>
      <c r="PNK19" s="10"/>
      <c r="PNQ19" s="9"/>
      <c r="PNS19" s="10"/>
      <c r="PNY19" s="9"/>
      <c r="POA19" s="10"/>
      <c r="POG19" s="9"/>
      <c r="POI19" s="10"/>
      <c r="POO19" s="9"/>
      <c r="POQ19" s="10"/>
      <c r="POW19" s="9"/>
      <c r="POY19" s="10"/>
      <c r="PPE19" s="9"/>
      <c r="PPG19" s="10"/>
      <c r="PPM19" s="9"/>
      <c r="PPO19" s="10"/>
      <c r="PPU19" s="9"/>
      <c r="PPW19" s="10"/>
      <c r="PQC19" s="9"/>
      <c r="PQE19" s="10"/>
      <c r="PQK19" s="9"/>
      <c r="PQM19" s="10"/>
      <c r="PQS19" s="9"/>
      <c r="PQU19" s="10"/>
      <c r="PRA19" s="9"/>
      <c r="PRC19" s="10"/>
      <c r="PRI19" s="9"/>
      <c r="PRK19" s="10"/>
      <c r="PRQ19" s="9"/>
      <c r="PRS19" s="10"/>
      <c r="PRY19" s="9"/>
      <c r="PSA19" s="10"/>
      <c r="PSG19" s="9"/>
      <c r="PSI19" s="10"/>
      <c r="PSO19" s="9"/>
      <c r="PSQ19" s="10"/>
      <c r="PSW19" s="9"/>
      <c r="PSY19" s="10"/>
      <c r="PTE19" s="9"/>
      <c r="PTG19" s="10"/>
      <c r="PTM19" s="9"/>
      <c r="PTO19" s="10"/>
      <c r="PTU19" s="9"/>
      <c r="PTW19" s="10"/>
      <c r="PUC19" s="9"/>
      <c r="PUE19" s="10"/>
      <c r="PUK19" s="9"/>
      <c r="PUM19" s="10"/>
      <c r="PUS19" s="9"/>
      <c r="PUU19" s="10"/>
      <c r="PVA19" s="9"/>
      <c r="PVC19" s="10"/>
      <c r="PVI19" s="9"/>
      <c r="PVK19" s="10"/>
      <c r="PVQ19" s="9"/>
      <c r="PVS19" s="10"/>
      <c r="PVY19" s="9"/>
      <c r="PWA19" s="10"/>
      <c r="PWG19" s="9"/>
      <c r="PWI19" s="10"/>
      <c r="PWO19" s="9"/>
      <c r="PWQ19" s="10"/>
      <c r="PWW19" s="9"/>
      <c r="PWY19" s="10"/>
      <c r="PXE19" s="9"/>
      <c r="PXG19" s="10"/>
      <c r="PXM19" s="9"/>
      <c r="PXO19" s="10"/>
      <c r="PXU19" s="9"/>
      <c r="PXW19" s="10"/>
      <c r="PYC19" s="9"/>
      <c r="PYE19" s="10"/>
      <c r="PYK19" s="9"/>
      <c r="PYM19" s="10"/>
      <c r="PYS19" s="9"/>
      <c r="PYU19" s="10"/>
      <c r="PZA19" s="9"/>
      <c r="PZC19" s="10"/>
      <c r="PZI19" s="9"/>
      <c r="PZK19" s="10"/>
      <c r="PZQ19" s="9"/>
      <c r="PZS19" s="10"/>
      <c r="PZY19" s="9"/>
      <c r="QAA19" s="10"/>
      <c r="QAG19" s="9"/>
      <c r="QAI19" s="10"/>
      <c r="QAO19" s="9"/>
      <c r="QAQ19" s="10"/>
      <c r="QAW19" s="9"/>
      <c r="QAY19" s="10"/>
      <c r="QBE19" s="9"/>
      <c r="QBG19" s="10"/>
      <c r="QBM19" s="9"/>
      <c r="QBO19" s="10"/>
      <c r="QBU19" s="9"/>
      <c r="QBW19" s="10"/>
      <c r="QCC19" s="9"/>
      <c r="QCE19" s="10"/>
      <c r="QCK19" s="9"/>
      <c r="QCM19" s="10"/>
      <c r="QCS19" s="9"/>
      <c r="QCU19" s="10"/>
      <c r="QDA19" s="9"/>
      <c r="QDC19" s="10"/>
      <c r="QDI19" s="9"/>
      <c r="QDK19" s="10"/>
      <c r="QDQ19" s="9"/>
      <c r="QDS19" s="10"/>
      <c r="QDY19" s="9"/>
      <c r="QEA19" s="10"/>
      <c r="QEG19" s="9"/>
      <c r="QEI19" s="10"/>
      <c r="QEO19" s="9"/>
      <c r="QEQ19" s="10"/>
      <c r="QEW19" s="9"/>
      <c r="QEY19" s="10"/>
      <c r="QFE19" s="9"/>
      <c r="QFG19" s="10"/>
      <c r="QFM19" s="9"/>
      <c r="QFO19" s="10"/>
      <c r="QFU19" s="9"/>
      <c r="QFW19" s="10"/>
      <c r="QGC19" s="9"/>
      <c r="QGE19" s="10"/>
      <c r="QGK19" s="9"/>
      <c r="QGM19" s="10"/>
      <c r="QGS19" s="9"/>
      <c r="QGU19" s="10"/>
      <c r="QHA19" s="9"/>
      <c r="QHC19" s="10"/>
      <c r="QHI19" s="9"/>
      <c r="QHK19" s="10"/>
      <c r="QHQ19" s="9"/>
      <c r="QHS19" s="10"/>
      <c r="QHY19" s="9"/>
      <c r="QIA19" s="10"/>
      <c r="QIG19" s="9"/>
      <c r="QII19" s="10"/>
      <c r="QIO19" s="9"/>
      <c r="QIQ19" s="10"/>
      <c r="QIW19" s="9"/>
      <c r="QIY19" s="10"/>
      <c r="QJE19" s="9"/>
      <c r="QJG19" s="10"/>
      <c r="QJM19" s="9"/>
      <c r="QJO19" s="10"/>
      <c r="QJU19" s="9"/>
      <c r="QJW19" s="10"/>
      <c r="QKC19" s="9"/>
      <c r="QKE19" s="10"/>
      <c r="QKK19" s="9"/>
      <c r="QKM19" s="10"/>
      <c r="QKS19" s="9"/>
      <c r="QKU19" s="10"/>
      <c r="QLA19" s="9"/>
      <c r="QLC19" s="10"/>
      <c r="QLI19" s="9"/>
      <c r="QLK19" s="10"/>
      <c r="QLQ19" s="9"/>
      <c r="QLS19" s="10"/>
      <c r="QLY19" s="9"/>
      <c r="QMA19" s="10"/>
      <c r="QMG19" s="9"/>
      <c r="QMI19" s="10"/>
      <c r="QMO19" s="9"/>
      <c r="QMQ19" s="10"/>
      <c r="QMW19" s="9"/>
      <c r="QMY19" s="10"/>
      <c r="QNE19" s="9"/>
      <c r="QNG19" s="10"/>
      <c r="QNM19" s="9"/>
      <c r="QNO19" s="10"/>
      <c r="QNU19" s="9"/>
      <c r="QNW19" s="10"/>
      <c r="QOC19" s="9"/>
      <c r="QOE19" s="10"/>
      <c r="QOK19" s="9"/>
      <c r="QOM19" s="10"/>
      <c r="QOS19" s="9"/>
      <c r="QOU19" s="10"/>
      <c r="QPA19" s="9"/>
      <c r="QPC19" s="10"/>
      <c r="QPI19" s="9"/>
      <c r="QPK19" s="10"/>
      <c r="QPQ19" s="9"/>
      <c r="QPS19" s="10"/>
      <c r="QPY19" s="9"/>
      <c r="QQA19" s="10"/>
      <c r="QQG19" s="9"/>
      <c r="QQI19" s="10"/>
      <c r="QQO19" s="9"/>
      <c r="QQQ19" s="10"/>
      <c r="QQW19" s="9"/>
      <c r="QQY19" s="10"/>
      <c r="QRE19" s="9"/>
      <c r="QRG19" s="10"/>
      <c r="QRM19" s="9"/>
      <c r="QRO19" s="10"/>
      <c r="QRU19" s="9"/>
      <c r="QRW19" s="10"/>
      <c r="QSC19" s="9"/>
      <c r="QSE19" s="10"/>
      <c r="QSK19" s="9"/>
      <c r="QSM19" s="10"/>
      <c r="QSS19" s="9"/>
      <c r="QSU19" s="10"/>
      <c r="QTA19" s="9"/>
      <c r="QTC19" s="10"/>
      <c r="QTI19" s="9"/>
      <c r="QTK19" s="10"/>
      <c r="QTQ19" s="9"/>
      <c r="QTS19" s="10"/>
      <c r="QTY19" s="9"/>
      <c r="QUA19" s="10"/>
      <c r="QUG19" s="9"/>
      <c r="QUI19" s="10"/>
      <c r="QUO19" s="9"/>
      <c r="QUQ19" s="10"/>
      <c r="QUW19" s="9"/>
      <c r="QUY19" s="10"/>
      <c r="QVE19" s="9"/>
      <c r="QVG19" s="10"/>
      <c r="QVM19" s="9"/>
      <c r="QVO19" s="10"/>
      <c r="QVU19" s="9"/>
      <c r="QVW19" s="10"/>
      <c r="QWC19" s="9"/>
      <c r="QWE19" s="10"/>
      <c r="QWK19" s="9"/>
      <c r="QWM19" s="10"/>
      <c r="QWS19" s="9"/>
      <c r="QWU19" s="10"/>
      <c r="QXA19" s="9"/>
      <c r="QXC19" s="10"/>
      <c r="QXI19" s="9"/>
      <c r="QXK19" s="10"/>
      <c r="QXQ19" s="9"/>
      <c r="QXS19" s="10"/>
      <c r="QXY19" s="9"/>
      <c r="QYA19" s="10"/>
      <c r="QYG19" s="9"/>
      <c r="QYI19" s="10"/>
      <c r="QYO19" s="9"/>
      <c r="QYQ19" s="10"/>
      <c r="QYW19" s="9"/>
      <c r="QYY19" s="10"/>
      <c r="QZE19" s="9"/>
      <c r="QZG19" s="10"/>
      <c r="QZM19" s="9"/>
      <c r="QZO19" s="10"/>
      <c r="QZU19" s="9"/>
      <c r="QZW19" s="10"/>
      <c r="RAC19" s="9"/>
      <c r="RAE19" s="10"/>
      <c r="RAK19" s="9"/>
      <c r="RAM19" s="10"/>
      <c r="RAS19" s="9"/>
      <c r="RAU19" s="10"/>
      <c r="RBA19" s="9"/>
      <c r="RBC19" s="10"/>
      <c r="RBI19" s="9"/>
      <c r="RBK19" s="10"/>
      <c r="RBQ19" s="9"/>
      <c r="RBS19" s="10"/>
      <c r="RBY19" s="9"/>
      <c r="RCA19" s="10"/>
      <c r="RCG19" s="9"/>
      <c r="RCI19" s="10"/>
      <c r="RCO19" s="9"/>
      <c r="RCQ19" s="10"/>
      <c r="RCW19" s="9"/>
      <c r="RCY19" s="10"/>
      <c r="RDE19" s="9"/>
      <c r="RDG19" s="10"/>
      <c r="RDM19" s="9"/>
      <c r="RDO19" s="10"/>
      <c r="RDU19" s="9"/>
      <c r="RDW19" s="10"/>
      <c r="REC19" s="9"/>
      <c r="REE19" s="10"/>
      <c r="REK19" s="9"/>
      <c r="REM19" s="10"/>
      <c r="RES19" s="9"/>
      <c r="REU19" s="10"/>
      <c r="RFA19" s="9"/>
      <c r="RFC19" s="10"/>
      <c r="RFI19" s="9"/>
      <c r="RFK19" s="10"/>
      <c r="RFQ19" s="9"/>
      <c r="RFS19" s="10"/>
      <c r="RFY19" s="9"/>
      <c r="RGA19" s="10"/>
      <c r="RGG19" s="9"/>
      <c r="RGI19" s="10"/>
      <c r="RGO19" s="9"/>
      <c r="RGQ19" s="10"/>
      <c r="RGW19" s="9"/>
      <c r="RGY19" s="10"/>
      <c r="RHE19" s="9"/>
      <c r="RHG19" s="10"/>
      <c r="RHM19" s="9"/>
      <c r="RHO19" s="10"/>
      <c r="RHU19" s="9"/>
      <c r="RHW19" s="10"/>
      <c r="RIC19" s="9"/>
      <c r="RIE19" s="10"/>
      <c r="RIK19" s="9"/>
      <c r="RIM19" s="10"/>
      <c r="RIS19" s="9"/>
      <c r="RIU19" s="10"/>
      <c r="RJA19" s="9"/>
      <c r="RJC19" s="10"/>
      <c r="RJI19" s="9"/>
      <c r="RJK19" s="10"/>
      <c r="RJQ19" s="9"/>
      <c r="RJS19" s="10"/>
      <c r="RJY19" s="9"/>
      <c r="RKA19" s="10"/>
      <c r="RKG19" s="9"/>
      <c r="RKI19" s="10"/>
      <c r="RKO19" s="9"/>
      <c r="RKQ19" s="10"/>
      <c r="RKW19" s="9"/>
      <c r="RKY19" s="10"/>
      <c r="RLE19" s="9"/>
      <c r="RLG19" s="10"/>
      <c r="RLM19" s="9"/>
      <c r="RLO19" s="10"/>
      <c r="RLU19" s="9"/>
      <c r="RLW19" s="10"/>
      <c r="RMC19" s="9"/>
      <c r="RME19" s="10"/>
      <c r="RMK19" s="9"/>
      <c r="RMM19" s="10"/>
      <c r="RMS19" s="9"/>
      <c r="RMU19" s="10"/>
      <c r="RNA19" s="9"/>
      <c r="RNC19" s="10"/>
      <c r="RNI19" s="9"/>
      <c r="RNK19" s="10"/>
      <c r="RNQ19" s="9"/>
      <c r="RNS19" s="10"/>
      <c r="RNY19" s="9"/>
      <c r="ROA19" s="10"/>
      <c r="ROG19" s="9"/>
      <c r="ROI19" s="10"/>
      <c r="ROO19" s="9"/>
      <c r="ROQ19" s="10"/>
      <c r="ROW19" s="9"/>
      <c r="ROY19" s="10"/>
      <c r="RPE19" s="9"/>
      <c r="RPG19" s="10"/>
      <c r="RPM19" s="9"/>
      <c r="RPO19" s="10"/>
      <c r="RPU19" s="9"/>
      <c r="RPW19" s="10"/>
      <c r="RQC19" s="9"/>
      <c r="RQE19" s="10"/>
      <c r="RQK19" s="9"/>
      <c r="RQM19" s="10"/>
      <c r="RQS19" s="9"/>
      <c r="RQU19" s="10"/>
      <c r="RRA19" s="9"/>
      <c r="RRC19" s="10"/>
      <c r="RRI19" s="9"/>
      <c r="RRK19" s="10"/>
      <c r="RRQ19" s="9"/>
      <c r="RRS19" s="10"/>
      <c r="RRY19" s="9"/>
      <c r="RSA19" s="10"/>
      <c r="RSG19" s="9"/>
      <c r="RSI19" s="10"/>
      <c r="RSO19" s="9"/>
      <c r="RSQ19" s="10"/>
      <c r="RSW19" s="9"/>
      <c r="RSY19" s="10"/>
      <c r="RTE19" s="9"/>
      <c r="RTG19" s="10"/>
      <c r="RTM19" s="9"/>
      <c r="RTO19" s="10"/>
      <c r="RTU19" s="9"/>
      <c r="RTW19" s="10"/>
      <c r="RUC19" s="9"/>
      <c r="RUE19" s="10"/>
      <c r="RUK19" s="9"/>
      <c r="RUM19" s="10"/>
      <c r="RUS19" s="9"/>
      <c r="RUU19" s="10"/>
      <c r="RVA19" s="9"/>
      <c r="RVC19" s="10"/>
      <c r="RVI19" s="9"/>
      <c r="RVK19" s="10"/>
      <c r="RVQ19" s="9"/>
      <c r="RVS19" s="10"/>
      <c r="RVY19" s="9"/>
      <c r="RWA19" s="10"/>
      <c r="RWG19" s="9"/>
      <c r="RWI19" s="10"/>
      <c r="RWO19" s="9"/>
      <c r="RWQ19" s="10"/>
      <c r="RWW19" s="9"/>
      <c r="RWY19" s="10"/>
      <c r="RXE19" s="9"/>
      <c r="RXG19" s="10"/>
      <c r="RXM19" s="9"/>
      <c r="RXO19" s="10"/>
      <c r="RXU19" s="9"/>
      <c r="RXW19" s="10"/>
      <c r="RYC19" s="9"/>
      <c r="RYE19" s="10"/>
      <c r="RYK19" s="9"/>
      <c r="RYM19" s="10"/>
      <c r="RYS19" s="9"/>
      <c r="RYU19" s="10"/>
      <c r="RZA19" s="9"/>
      <c r="RZC19" s="10"/>
      <c r="RZI19" s="9"/>
      <c r="RZK19" s="10"/>
      <c r="RZQ19" s="9"/>
      <c r="RZS19" s="10"/>
      <c r="RZY19" s="9"/>
      <c r="SAA19" s="10"/>
      <c r="SAG19" s="9"/>
      <c r="SAI19" s="10"/>
      <c r="SAO19" s="9"/>
      <c r="SAQ19" s="10"/>
      <c r="SAW19" s="9"/>
      <c r="SAY19" s="10"/>
      <c r="SBE19" s="9"/>
      <c r="SBG19" s="10"/>
      <c r="SBM19" s="9"/>
      <c r="SBO19" s="10"/>
      <c r="SBU19" s="9"/>
      <c r="SBW19" s="10"/>
      <c r="SCC19" s="9"/>
      <c r="SCE19" s="10"/>
      <c r="SCK19" s="9"/>
      <c r="SCM19" s="10"/>
      <c r="SCS19" s="9"/>
      <c r="SCU19" s="10"/>
      <c r="SDA19" s="9"/>
      <c r="SDC19" s="10"/>
      <c r="SDI19" s="9"/>
      <c r="SDK19" s="10"/>
      <c r="SDQ19" s="9"/>
      <c r="SDS19" s="10"/>
      <c r="SDY19" s="9"/>
      <c r="SEA19" s="10"/>
      <c r="SEG19" s="9"/>
      <c r="SEI19" s="10"/>
      <c r="SEO19" s="9"/>
      <c r="SEQ19" s="10"/>
      <c r="SEW19" s="9"/>
      <c r="SEY19" s="10"/>
      <c r="SFE19" s="9"/>
      <c r="SFG19" s="10"/>
      <c r="SFM19" s="9"/>
      <c r="SFO19" s="10"/>
      <c r="SFU19" s="9"/>
      <c r="SFW19" s="10"/>
      <c r="SGC19" s="9"/>
      <c r="SGE19" s="10"/>
      <c r="SGK19" s="9"/>
      <c r="SGM19" s="10"/>
      <c r="SGS19" s="9"/>
      <c r="SGU19" s="10"/>
      <c r="SHA19" s="9"/>
      <c r="SHC19" s="10"/>
      <c r="SHI19" s="9"/>
      <c r="SHK19" s="10"/>
      <c r="SHQ19" s="9"/>
      <c r="SHS19" s="10"/>
      <c r="SHY19" s="9"/>
      <c r="SIA19" s="10"/>
      <c r="SIG19" s="9"/>
      <c r="SII19" s="10"/>
      <c r="SIO19" s="9"/>
      <c r="SIQ19" s="10"/>
      <c r="SIW19" s="9"/>
      <c r="SIY19" s="10"/>
      <c r="SJE19" s="9"/>
      <c r="SJG19" s="10"/>
      <c r="SJM19" s="9"/>
      <c r="SJO19" s="10"/>
      <c r="SJU19" s="9"/>
      <c r="SJW19" s="10"/>
      <c r="SKC19" s="9"/>
      <c r="SKE19" s="10"/>
      <c r="SKK19" s="9"/>
      <c r="SKM19" s="10"/>
      <c r="SKS19" s="9"/>
      <c r="SKU19" s="10"/>
      <c r="SLA19" s="9"/>
      <c r="SLC19" s="10"/>
      <c r="SLI19" s="9"/>
      <c r="SLK19" s="10"/>
      <c r="SLQ19" s="9"/>
      <c r="SLS19" s="10"/>
      <c r="SLY19" s="9"/>
      <c r="SMA19" s="10"/>
      <c r="SMG19" s="9"/>
      <c r="SMI19" s="10"/>
      <c r="SMO19" s="9"/>
      <c r="SMQ19" s="10"/>
      <c r="SMW19" s="9"/>
      <c r="SMY19" s="10"/>
      <c r="SNE19" s="9"/>
      <c r="SNG19" s="10"/>
      <c r="SNM19" s="9"/>
      <c r="SNO19" s="10"/>
      <c r="SNU19" s="9"/>
      <c r="SNW19" s="10"/>
      <c r="SOC19" s="9"/>
      <c r="SOE19" s="10"/>
      <c r="SOK19" s="9"/>
      <c r="SOM19" s="10"/>
      <c r="SOS19" s="9"/>
      <c r="SOU19" s="10"/>
      <c r="SPA19" s="9"/>
      <c r="SPC19" s="10"/>
      <c r="SPI19" s="9"/>
      <c r="SPK19" s="10"/>
      <c r="SPQ19" s="9"/>
      <c r="SPS19" s="10"/>
      <c r="SPY19" s="9"/>
      <c r="SQA19" s="10"/>
      <c r="SQG19" s="9"/>
      <c r="SQI19" s="10"/>
      <c r="SQO19" s="9"/>
      <c r="SQQ19" s="10"/>
      <c r="SQW19" s="9"/>
      <c r="SQY19" s="10"/>
      <c r="SRE19" s="9"/>
      <c r="SRG19" s="10"/>
      <c r="SRM19" s="9"/>
      <c r="SRO19" s="10"/>
      <c r="SRU19" s="9"/>
      <c r="SRW19" s="10"/>
      <c r="SSC19" s="9"/>
      <c r="SSE19" s="10"/>
      <c r="SSK19" s="9"/>
      <c r="SSM19" s="10"/>
      <c r="SSS19" s="9"/>
      <c r="SSU19" s="10"/>
      <c r="STA19" s="9"/>
      <c r="STC19" s="10"/>
      <c r="STI19" s="9"/>
      <c r="STK19" s="10"/>
      <c r="STQ19" s="9"/>
      <c r="STS19" s="10"/>
      <c r="STY19" s="9"/>
      <c r="SUA19" s="10"/>
      <c r="SUG19" s="9"/>
      <c r="SUI19" s="10"/>
      <c r="SUO19" s="9"/>
      <c r="SUQ19" s="10"/>
      <c r="SUW19" s="9"/>
      <c r="SUY19" s="10"/>
      <c r="SVE19" s="9"/>
      <c r="SVG19" s="10"/>
      <c r="SVM19" s="9"/>
      <c r="SVO19" s="10"/>
      <c r="SVU19" s="9"/>
      <c r="SVW19" s="10"/>
      <c r="SWC19" s="9"/>
      <c r="SWE19" s="10"/>
      <c r="SWK19" s="9"/>
      <c r="SWM19" s="10"/>
      <c r="SWS19" s="9"/>
      <c r="SWU19" s="10"/>
      <c r="SXA19" s="9"/>
      <c r="SXC19" s="10"/>
      <c r="SXI19" s="9"/>
      <c r="SXK19" s="10"/>
      <c r="SXQ19" s="9"/>
      <c r="SXS19" s="10"/>
      <c r="SXY19" s="9"/>
      <c r="SYA19" s="10"/>
      <c r="SYG19" s="9"/>
      <c r="SYI19" s="10"/>
      <c r="SYO19" s="9"/>
      <c r="SYQ19" s="10"/>
      <c r="SYW19" s="9"/>
      <c r="SYY19" s="10"/>
      <c r="SZE19" s="9"/>
      <c r="SZG19" s="10"/>
      <c r="SZM19" s="9"/>
      <c r="SZO19" s="10"/>
      <c r="SZU19" s="9"/>
      <c r="SZW19" s="10"/>
      <c r="TAC19" s="9"/>
      <c r="TAE19" s="10"/>
      <c r="TAK19" s="9"/>
      <c r="TAM19" s="10"/>
      <c r="TAS19" s="9"/>
      <c r="TAU19" s="10"/>
      <c r="TBA19" s="9"/>
      <c r="TBC19" s="10"/>
      <c r="TBI19" s="9"/>
      <c r="TBK19" s="10"/>
      <c r="TBQ19" s="9"/>
      <c r="TBS19" s="10"/>
      <c r="TBY19" s="9"/>
      <c r="TCA19" s="10"/>
      <c r="TCG19" s="9"/>
      <c r="TCI19" s="10"/>
      <c r="TCO19" s="9"/>
      <c r="TCQ19" s="10"/>
      <c r="TCW19" s="9"/>
      <c r="TCY19" s="10"/>
      <c r="TDE19" s="9"/>
      <c r="TDG19" s="10"/>
      <c r="TDM19" s="9"/>
      <c r="TDO19" s="10"/>
      <c r="TDU19" s="9"/>
      <c r="TDW19" s="10"/>
      <c r="TEC19" s="9"/>
      <c r="TEE19" s="10"/>
      <c r="TEK19" s="9"/>
      <c r="TEM19" s="10"/>
      <c r="TES19" s="9"/>
      <c r="TEU19" s="10"/>
      <c r="TFA19" s="9"/>
      <c r="TFC19" s="10"/>
      <c r="TFI19" s="9"/>
      <c r="TFK19" s="10"/>
      <c r="TFQ19" s="9"/>
      <c r="TFS19" s="10"/>
      <c r="TFY19" s="9"/>
      <c r="TGA19" s="10"/>
      <c r="TGG19" s="9"/>
      <c r="TGI19" s="10"/>
      <c r="TGO19" s="9"/>
      <c r="TGQ19" s="10"/>
      <c r="TGW19" s="9"/>
      <c r="TGY19" s="10"/>
      <c r="THE19" s="9"/>
      <c r="THG19" s="10"/>
      <c r="THM19" s="9"/>
      <c r="THO19" s="10"/>
      <c r="THU19" s="9"/>
      <c r="THW19" s="10"/>
      <c r="TIC19" s="9"/>
      <c r="TIE19" s="10"/>
      <c r="TIK19" s="9"/>
      <c r="TIM19" s="10"/>
      <c r="TIS19" s="9"/>
      <c r="TIU19" s="10"/>
      <c r="TJA19" s="9"/>
      <c r="TJC19" s="10"/>
      <c r="TJI19" s="9"/>
      <c r="TJK19" s="10"/>
      <c r="TJQ19" s="9"/>
      <c r="TJS19" s="10"/>
      <c r="TJY19" s="9"/>
      <c r="TKA19" s="10"/>
      <c r="TKG19" s="9"/>
      <c r="TKI19" s="10"/>
      <c r="TKO19" s="9"/>
      <c r="TKQ19" s="10"/>
      <c r="TKW19" s="9"/>
      <c r="TKY19" s="10"/>
      <c r="TLE19" s="9"/>
      <c r="TLG19" s="10"/>
      <c r="TLM19" s="9"/>
      <c r="TLO19" s="10"/>
      <c r="TLU19" s="9"/>
      <c r="TLW19" s="10"/>
      <c r="TMC19" s="9"/>
      <c r="TME19" s="10"/>
      <c r="TMK19" s="9"/>
      <c r="TMM19" s="10"/>
      <c r="TMS19" s="9"/>
      <c r="TMU19" s="10"/>
      <c r="TNA19" s="9"/>
      <c r="TNC19" s="10"/>
      <c r="TNI19" s="9"/>
      <c r="TNK19" s="10"/>
      <c r="TNQ19" s="9"/>
      <c r="TNS19" s="10"/>
      <c r="TNY19" s="9"/>
      <c r="TOA19" s="10"/>
      <c r="TOG19" s="9"/>
      <c r="TOI19" s="10"/>
      <c r="TOO19" s="9"/>
      <c r="TOQ19" s="10"/>
      <c r="TOW19" s="9"/>
      <c r="TOY19" s="10"/>
      <c r="TPE19" s="9"/>
      <c r="TPG19" s="10"/>
      <c r="TPM19" s="9"/>
      <c r="TPO19" s="10"/>
      <c r="TPU19" s="9"/>
      <c r="TPW19" s="10"/>
      <c r="TQC19" s="9"/>
      <c r="TQE19" s="10"/>
      <c r="TQK19" s="9"/>
      <c r="TQM19" s="10"/>
      <c r="TQS19" s="9"/>
      <c r="TQU19" s="10"/>
      <c r="TRA19" s="9"/>
      <c r="TRC19" s="10"/>
      <c r="TRI19" s="9"/>
      <c r="TRK19" s="10"/>
      <c r="TRQ19" s="9"/>
      <c r="TRS19" s="10"/>
      <c r="TRY19" s="9"/>
      <c r="TSA19" s="10"/>
      <c r="TSG19" s="9"/>
      <c r="TSI19" s="10"/>
      <c r="TSO19" s="9"/>
      <c r="TSQ19" s="10"/>
      <c r="TSW19" s="9"/>
      <c r="TSY19" s="10"/>
      <c r="TTE19" s="9"/>
      <c r="TTG19" s="10"/>
      <c r="TTM19" s="9"/>
      <c r="TTO19" s="10"/>
      <c r="TTU19" s="9"/>
      <c r="TTW19" s="10"/>
      <c r="TUC19" s="9"/>
      <c r="TUE19" s="10"/>
      <c r="TUK19" s="9"/>
      <c r="TUM19" s="10"/>
      <c r="TUS19" s="9"/>
      <c r="TUU19" s="10"/>
      <c r="TVA19" s="9"/>
      <c r="TVC19" s="10"/>
      <c r="TVI19" s="9"/>
      <c r="TVK19" s="10"/>
      <c r="TVQ19" s="9"/>
      <c r="TVS19" s="10"/>
      <c r="TVY19" s="9"/>
      <c r="TWA19" s="10"/>
      <c r="TWG19" s="9"/>
      <c r="TWI19" s="10"/>
      <c r="TWO19" s="9"/>
      <c r="TWQ19" s="10"/>
      <c r="TWW19" s="9"/>
      <c r="TWY19" s="10"/>
      <c r="TXE19" s="9"/>
      <c r="TXG19" s="10"/>
      <c r="TXM19" s="9"/>
      <c r="TXO19" s="10"/>
      <c r="TXU19" s="9"/>
      <c r="TXW19" s="10"/>
      <c r="TYC19" s="9"/>
      <c r="TYE19" s="10"/>
      <c r="TYK19" s="9"/>
      <c r="TYM19" s="10"/>
      <c r="TYS19" s="9"/>
      <c r="TYU19" s="10"/>
      <c r="TZA19" s="9"/>
      <c r="TZC19" s="10"/>
      <c r="TZI19" s="9"/>
      <c r="TZK19" s="10"/>
      <c r="TZQ19" s="9"/>
      <c r="TZS19" s="10"/>
      <c r="TZY19" s="9"/>
      <c r="UAA19" s="10"/>
      <c r="UAG19" s="9"/>
      <c r="UAI19" s="10"/>
      <c r="UAO19" s="9"/>
      <c r="UAQ19" s="10"/>
      <c r="UAW19" s="9"/>
      <c r="UAY19" s="10"/>
      <c r="UBE19" s="9"/>
      <c r="UBG19" s="10"/>
      <c r="UBM19" s="9"/>
      <c r="UBO19" s="10"/>
      <c r="UBU19" s="9"/>
      <c r="UBW19" s="10"/>
      <c r="UCC19" s="9"/>
      <c r="UCE19" s="10"/>
      <c r="UCK19" s="9"/>
      <c r="UCM19" s="10"/>
      <c r="UCS19" s="9"/>
      <c r="UCU19" s="10"/>
      <c r="UDA19" s="9"/>
      <c r="UDC19" s="10"/>
      <c r="UDI19" s="9"/>
      <c r="UDK19" s="10"/>
      <c r="UDQ19" s="9"/>
      <c r="UDS19" s="10"/>
      <c r="UDY19" s="9"/>
      <c r="UEA19" s="10"/>
      <c r="UEG19" s="9"/>
      <c r="UEI19" s="10"/>
      <c r="UEO19" s="9"/>
      <c r="UEQ19" s="10"/>
      <c r="UEW19" s="9"/>
      <c r="UEY19" s="10"/>
      <c r="UFE19" s="9"/>
      <c r="UFG19" s="10"/>
      <c r="UFM19" s="9"/>
      <c r="UFO19" s="10"/>
      <c r="UFU19" s="9"/>
      <c r="UFW19" s="10"/>
      <c r="UGC19" s="9"/>
      <c r="UGE19" s="10"/>
      <c r="UGK19" s="9"/>
      <c r="UGM19" s="10"/>
      <c r="UGS19" s="9"/>
      <c r="UGU19" s="10"/>
      <c r="UHA19" s="9"/>
      <c r="UHC19" s="10"/>
      <c r="UHI19" s="9"/>
      <c r="UHK19" s="10"/>
      <c r="UHQ19" s="9"/>
      <c r="UHS19" s="10"/>
      <c r="UHY19" s="9"/>
      <c r="UIA19" s="10"/>
      <c r="UIG19" s="9"/>
      <c r="UII19" s="10"/>
      <c r="UIO19" s="9"/>
      <c r="UIQ19" s="10"/>
      <c r="UIW19" s="9"/>
      <c r="UIY19" s="10"/>
      <c r="UJE19" s="9"/>
      <c r="UJG19" s="10"/>
      <c r="UJM19" s="9"/>
      <c r="UJO19" s="10"/>
      <c r="UJU19" s="9"/>
      <c r="UJW19" s="10"/>
      <c r="UKC19" s="9"/>
      <c r="UKE19" s="10"/>
      <c r="UKK19" s="9"/>
      <c r="UKM19" s="10"/>
      <c r="UKS19" s="9"/>
      <c r="UKU19" s="10"/>
      <c r="ULA19" s="9"/>
      <c r="ULC19" s="10"/>
      <c r="ULI19" s="9"/>
      <c r="ULK19" s="10"/>
      <c r="ULQ19" s="9"/>
      <c r="ULS19" s="10"/>
      <c r="ULY19" s="9"/>
      <c r="UMA19" s="10"/>
      <c r="UMG19" s="9"/>
      <c r="UMI19" s="10"/>
      <c r="UMO19" s="9"/>
      <c r="UMQ19" s="10"/>
      <c r="UMW19" s="9"/>
      <c r="UMY19" s="10"/>
      <c r="UNE19" s="9"/>
      <c r="UNG19" s="10"/>
      <c r="UNM19" s="9"/>
      <c r="UNO19" s="10"/>
      <c r="UNU19" s="9"/>
      <c r="UNW19" s="10"/>
      <c r="UOC19" s="9"/>
      <c r="UOE19" s="10"/>
      <c r="UOK19" s="9"/>
      <c r="UOM19" s="10"/>
      <c r="UOS19" s="9"/>
      <c r="UOU19" s="10"/>
      <c r="UPA19" s="9"/>
      <c r="UPC19" s="10"/>
      <c r="UPI19" s="9"/>
      <c r="UPK19" s="10"/>
      <c r="UPQ19" s="9"/>
      <c r="UPS19" s="10"/>
      <c r="UPY19" s="9"/>
      <c r="UQA19" s="10"/>
      <c r="UQG19" s="9"/>
      <c r="UQI19" s="10"/>
      <c r="UQO19" s="9"/>
      <c r="UQQ19" s="10"/>
      <c r="UQW19" s="9"/>
      <c r="UQY19" s="10"/>
      <c r="URE19" s="9"/>
      <c r="URG19" s="10"/>
      <c r="URM19" s="9"/>
      <c r="URO19" s="10"/>
      <c r="URU19" s="9"/>
      <c r="URW19" s="10"/>
      <c r="USC19" s="9"/>
      <c r="USE19" s="10"/>
      <c r="USK19" s="9"/>
      <c r="USM19" s="10"/>
      <c r="USS19" s="9"/>
      <c r="USU19" s="10"/>
      <c r="UTA19" s="9"/>
      <c r="UTC19" s="10"/>
      <c r="UTI19" s="9"/>
      <c r="UTK19" s="10"/>
      <c r="UTQ19" s="9"/>
      <c r="UTS19" s="10"/>
      <c r="UTY19" s="9"/>
      <c r="UUA19" s="10"/>
      <c r="UUG19" s="9"/>
      <c r="UUI19" s="10"/>
      <c r="UUO19" s="9"/>
      <c r="UUQ19" s="10"/>
      <c r="UUW19" s="9"/>
      <c r="UUY19" s="10"/>
      <c r="UVE19" s="9"/>
      <c r="UVG19" s="10"/>
      <c r="UVM19" s="9"/>
      <c r="UVO19" s="10"/>
      <c r="UVU19" s="9"/>
      <c r="UVW19" s="10"/>
      <c r="UWC19" s="9"/>
      <c r="UWE19" s="10"/>
      <c r="UWK19" s="9"/>
      <c r="UWM19" s="10"/>
      <c r="UWS19" s="9"/>
      <c r="UWU19" s="10"/>
      <c r="UXA19" s="9"/>
      <c r="UXC19" s="10"/>
      <c r="UXI19" s="9"/>
      <c r="UXK19" s="10"/>
      <c r="UXQ19" s="9"/>
      <c r="UXS19" s="10"/>
      <c r="UXY19" s="9"/>
      <c r="UYA19" s="10"/>
      <c r="UYG19" s="9"/>
      <c r="UYI19" s="10"/>
      <c r="UYO19" s="9"/>
      <c r="UYQ19" s="10"/>
      <c r="UYW19" s="9"/>
      <c r="UYY19" s="10"/>
      <c r="UZE19" s="9"/>
      <c r="UZG19" s="10"/>
      <c r="UZM19" s="9"/>
      <c r="UZO19" s="10"/>
      <c r="UZU19" s="9"/>
      <c r="UZW19" s="10"/>
      <c r="VAC19" s="9"/>
      <c r="VAE19" s="10"/>
      <c r="VAK19" s="9"/>
      <c r="VAM19" s="10"/>
      <c r="VAS19" s="9"/>
      <c r="VAU19" s="10"/>
      <c r="VBA19" s="9"/>
      <c r="VBC19" s="10"/>
      <c r="VBI19" s="9"/>
      <c r="VBK19" s="10"/>
      <c r="VBQ19" s="9"/>
      <c r="VBS19" s="10"/>
      <c r="VBY19" s="9"/>
      <c r="VCA19" s="10"/>
      <c r="VCG19" s="9"/>
      <c r="VCI19" s="10"/>
      <c r="VCO19" s="9"/>
      <c r="VCQ19" s="10"/>
      <c r="VCW19" s="9"/>
      <c r="VCY19" s="10"/>
      <c r="VDE19" s="9"/>
      <c r="VDG19" s="10"/>
      <c r="VDM19" s="9"/>
      <c r="VDO19" s="10"/>
      <c r="VDU19" s="9"/>
      <c r="VDW19" s="10"/>
      <c r="VEC19" s="9"/>
      <c r="VEE19" s="10"/>
      <c r="VEK19" s="9"/>
      <c r="VEM19" s="10"/>
      <c r="VES19" s="9"/>
      <c r="VEU19" s="10"/>
      <c r="VFA19" s="9"/>
      <c r="VFC19" s="10"/>
      <c r="VFI19" s="9"/>
      <c r="VFK19" s="10"/>
      <c r="VFQ19" s="9"/>
      <c r="VFS19" s="10"/>
      <c r="VFY19" s="9"/>
      <c r="VGA19" s="10"/>
      <c r="VGG19" s="9"/>
      <c r="VGI19" s="10"/>
      <c r="VGO19" s="9"/>
      <c r="VGQ19" s="10"/>
      <c r="VGW19" s="9"/>
      <c r="VGY19" s="10"/>
      <c r="VHE19" s="9"/>
      <c r="VHG19" s="10"/>
      <c r="VHM19" s="9"/>
      <c r="VHO19" s="10"/>
      <c r="VHU19" s="9"/>
      <c r="VHW19" s="10"/>
      <c r="VIC19" s="9"/>
      <c r="VIE19" s="10"/>
      <c r="VIK19" s="9"/>
      <c r="VIM19" s="10"/>
      <c r="VIS19" s="9"/>
      <c r="VIU19" s="10"/>
      <c r="VJA19" s="9"/>
      <c r="VJC19" s="10"/>
      <c r="VJI19" s="9"/>
      <c r="VJK19" s="10"/>
      <c r="VJQ19" s="9"/>
      <c r="VJS19" s="10"/>
      <c r="VJY19" s="9"/>
      <c r="VKA19" s="10"/>
      <c r="VKG19" s="9"/>
      <c r="VKI19" s="10"/>
      <c r="VKO19" s="9"/>
      <c r="VKQ19" s="10"/>
      <c r="VKW19" s="9"/>
      <c r="VKY19" s="10"/>
      <c r="VLE19" s="9"/>
      <c r="VLG19" s="10"/>
      <c r="VLM19" s="9"/>
      <c r="VLO19" s="10"/>
      <c r="VLU19" s="9"/>
      <c r="VLW19" s="10"/>
      <c r="VMC19" s="9"/>
      <c r="VME19" s="10"/>
      <c r="VMK19" s="9"/>
      <c r="VMM19" s="10"/>
      <c r="VMS19" s="9"/>
      <c r="VMU19" s="10"/>
      <c r="VNA19" s="9"/>
      <c r="VNC19" s="10"/>
      <c r="VNI19" s="9"/>
      <c r="VNK19" s="10"/>
      <c r="VNQ19" s="9"/>
      <c r="VNS19" s="10"/>
      <c r="VNY19" s="9"/>
      <c r="VOA19" s="10"/>
      <c r="VOG19" s="9"/>
      <c r="VOI19" s="10"/>
      <c r="VOO19" s="9"/>
      <c r="VOQ19" s="10"/>
      <c r="VOW19" s="9"/>
      <c r="VOY19" s="10"/>
      <c r="VPE19" s="9"/>
      <c r="VPG19" s="10"/>
      <c r="VPM19" s="9"/>
      <c r="VPO19" s="10"/>
      <c r="VPU19" s="9"/>
      <c r="VPW19" s="10"/>
      <c r="VQC19" s="9"/>
      <c r="VQE19" s="10"/>
      <c r="VQK19" s="9"/>
      <c r="VQM19" s="10"/>
      <c r="VQS19" s="9"/>
      <c r="VQU19" s="10"/>
      <c r="VRA19" s="9"/>
      <c r="VRC19" s="10"/>
      <c r="VRI19" s="9"/>
      <c r="VRK19" s="10"/>
      <c r="VRQ19" s="9"/>
      <c r="VRS19" s="10"/>
      <c r="VRY19" s="9"/>
      <c r="VSA19" s="10"/>
      <c r="VSG19" s="9"/>
      <c r="VSI19" s="10"/>
      <c r="VSO19" s="9"/>
      <c r="VSQ19" s="10"/>
      <c r="VSW19" s="9"/>
      <c r="VSY19" s="10"/>
      <c r="VTE19" s="9"/>
      <c r="VTG19" s="10"/>
      <c r="VTM19" s="9"/>
      <c r="VTO19" s="10"/>
      <c r="VTU19" s="9"/>
      <c r="VTW19" s="10"/>
      <c r="VUC19" s="9"/>
      <c r="VUE19" s="10"/>
      <c r="VUK19" s="9"/>
      <c r="VUM19" s="10"/>
      <c r="VUS19" s="9"/>
      <c r="VUU19" s="10"/>
      <c r="VVA19" s="9"/>
      <c r="VVC19" s="10"/>
      <c r="VVI19" s="9"/>
      <c r="VVK19" s="10"/>
      <c r="VVQ19" s="9"/>
      <c r="VVS19" s="10"/>
      <c r="VVY19" s="9"/>
      <c r="VWA19" s="10"/>
      <c r="VWG19" s="9"/>
      <c r="VWI19" s="10"/>
      <c r="VWO19" s="9"/>
      <c r="VWQ19" s="10"/>
      <c r="VWW19" s="9"/>
      <c r="VWY19" s="10"/>
      <c r="VXE19" s="9"/>
      <c r="VXG19" s="10"/>
      <c r="VXM19" s="9"/>
      <c r="VXO19" s="10"/>
      <c r="VXU19" s="9"/>
      <c r="VXW19" s="10"/>
      <c r="VYC19" s="9"/>
      <c r="VYE19" s="10"/>
      <c r="VYK19" s="9"/>
      <c r="VYM19" s="10"/>
      <c r="VYS19" s="9"/>
      <c r="VYU19" s="10"/>
      <c r="VZA19" s="9"/>
      <c r="VZC19" s="10"/>
      <c r="VZI19" s="9"/>
      <c r="VZK19" s="10"/>
      <c r="VZQ19" s="9"/>
      <c r="VZS19" s="10"/>
      <c r="VZY19" s="9"/>
      <c r="WAA19" s="10"/>
      <c r="WAG19" s="9"/>
      <c r="WAI19" s="10"/>
      <c r="WAO19" s="9"/>
      <c r="WAQ19" s="10"/>
      <c r="WAW19" s="9"/>
      <c r="WAY19" s="10"/>
      <c r="WBE19" s="9"/>
      <c r="WBG19" s="10"/>
      <c r="WBM19" s="9"/>
      <c r="WBO19" s="10"/>
      <c r="WBU19" s="9"/>
      <c r="WBW19" s="10"/>
      <c r="WCC19" s="9"/>
      <c r="WCE19" s="10"/>
      <c r="WCK19" s="9"/>
      <c r="WCM19" s="10"/>
      <c r="WCS19" s="9"/>
      <c r="WCU19" s="10"/>
      <c r="WDA19" s="9"/>
      <c r="WDC19" s="10"/>
      <c r="WDI19" s="9"/>
      <c r="WDK19" s="10"/>
      <c r="WDQ19" s="9"/>
      <c r="WDS19" s="10"/>
      <c r="WDY19" s="9"/>
      <c r="WEA19" s="10"/>
      <c r="WEG19" s="9"/>
      <c r="WEI19" s="10"/>
      <c r="WEO19" s="9"/>
      <c r="WEQ19" s="10"/>
      <c r="WEW19" s="9"/>
      <c r="WEY19" s="10"/>
      <c r="WFE19" s="9"/>
      <c r="WFG19" s="10"/>
      <c r="WFM19" s="9"/>
      <c r="WFO19" s="10"/>
      <c r="WFU19" s="9"/>
      <c r="WFW19" s="10"/>
      <c r="WGC19" s="9"/>
      <c r="WGE19" s="10"/>
      <c r="WGK19" s="9"/>
      <c r="WGM19" s="10"/>
      <c r="WGS19" s="9"/>
      <c r="WGU19" s="10"/>
      <c r="WHA19" s="9"/>
      <c r="WHC19" s="10"/>
      <c r="WHI19" s="9"/>
      <c r="WHK19" s="10"/>
      <c r="WHQ19" s="9"/>
      <c r="WHS19" s="10"/>
      <c r="WHY19" s="9"/>
      <c r="WIA19" s="10"/>
      <c r="WIG19" s="9"/>
      <c r="WII19" s="10"/>
      <c r="WIO19" s="9"/>
      <c r="WIQ19" s="10"/>
      <c r="WIW19" s="9"/>
      <c r="WIY19" s="10"/>
      <c r="WJE19" s="9"/>
      <c r="WJG19" s="10"/>
      <c r="WJM19" s="9"/>
      <c r="WJO19" s="10"/>
      <c r="WJU19" s="9"/>
      <c r="WJW19" s="10"/>
      <c r="WKC19" s="9"/>
      <c r="WKE19" s="10"/>
      <c r="WKK19" s="9"/>
      <c r="WKM19" s="10"/>
      <c r="WKS19" s="9"/>
      <c r="WKU19" s="10"/>
      <c r="WLA19" s="9"/>
      <c r="WLC19" s="10"/>
      <c r="WLI19" s="9"/>
      <c r="WLK19" s="10"/>
      <c r="WLQ19" s="9"/>
      <c r="WLS19" s="10"/>
      <c r="WLY19" s="9"/>
      <c r="WMA19" s="10"/>
      <c r="WMG19" s="9"/>
      <c r="WMI19" s="10"/>
      <c r="WMO19" s="9"/>
      <c r="WMQ19" s="10"/>
      <c r="WMW19" s="9"/>
      <c r="WMY19" s="10"/>
      <c r="WNE19" s="9"/>
      <c r="WNG19" s="10"/>
      <c r="WNM19" s="9"/>
      <c r="WNO19" s="10"/>
      <c r="WNU19" s="9"/>
      <c r="WNW19" s="10"/>
      <c r="WOC19" s="9"/>
      <c r="WOE19" s="10"/>
      <c r="WOK19" s="9"/>
      <c r="WOM19" s="10"/>
      <c r="WOS19" s="9"/>
      <c r="WOU19" s="10"/>
      <c r="WPA19" s="9"/>
      <c r="WPC19" s="10"/>
      <c r="WPI19" s="9"/>
      <c r="WPK19" s="10"/>
      <c r="WPQ19" s="9"/>
      <c r="WPS19" s="10"/>
      <c r="WPY19" s="9"/>
      <c r="WQA19" s="10"/>
      <c r="WQG19" s="9"/>
      <c r="WQI19" s="10"/>
      <c r="WQO19" s="9"/>
      <c r="WQQ19" s="10"/>
      <c r="WQW19" s="9"/>
      <c r="WQY19" s="10"/>
      <c r="WRE19" s="9"/>
      <c r="WRG19" s="10"/>
      <c r="WRM19" s="9"/>
      <c r="WRO19" s="10"/>
      <c r="WRU19" s="9"/>
      <c r="WRW19" s="10"/>
      <c r="WSC19" s="9"/>
      <c r="WSE19" s="10"/>
      <c r="WSK19" s="9"/>
      <c r="WSM19" s="10"/>
      <c r="WSS19" s="9"/>
      <c r="WSU19" s="10"/>
      <c r="WTA19" s="9"/>
      <c r="WTC19" s="10"/>
      <c r="WTI19" s="9"/>
      <c r="WTK19" s="10"/>
      <c r="WTQ19" s="9"/>
      <c r="WTS19" s="10"/>
      <c r="WTY19" s="9"/>
      <c r="WUA19" s="10"/>
      <c r="WUG19" s="9"/>
      <c r="WUI19" s="10"/>
      <c r="WUO19" s="9"/>
      <c r="WUQ19" s="10"/>
      <c r="WUW19" s="9"/>
      <c r="WUY19" s="10"/>
      <c r="WVE19" s="9"/>
      <c r="WVG19" s="10"/>
      <c r="WVM19" s="9"/>
      <c r="WVO19" s="10"/>
      <c r="WVU19" s="9"/>
      <c r="WVW19" s="10"/>
      <c r="WWC19" s="9"/>
      <c r="WWE19" s="10"/>
      <c r="WWK19" s="9"/>
      <c r="WWM19" s="10"/>
      <c r="WWS19" s="9"/>
      <c r="WWU19" s="10"/>
      <c r="WXA19" s="9"/>
      <c r="WXC19" s="10"/>
      <c r="WXI19" s="9"/>
      <c r="WXK19" s="10"/>
      <c r="WXQ19" s="9"/>
      <c r="WXS19" s="10"/>
      <c r="WXY19" s="9"/>
      <c r="WYA19" s="10"/>
      <c r="WYG19" s="9"/>
      <c r="WYI19" s="10"/>
      <c r="WYO19" s="9"/>
      <c r="WYQ19" s="10"/>
      <c r="WYW19" s="9"/>
      <c r="WYY19" s="10"/>
      <c r="WZE19" s="9"/>
      <c r="WZG19" s="10"/>
      <c r="WZM19" s="9"/>
      <c r="WZO19" s="10"/>
      <c r="WZU19" s="9"/>
      <c r="WZW19" s="10"/>
      <c r="XAC19" s="9"/>
      <c r="XAE19" s="10"/>
      <c r="XAK19" s="9"/>
      <c r="XAM19" s="10"/>
      <c r="XAS19" s="9"/>
      <c r="XAU19" s="10"/>
      <c r="XBA19" s="9"/>
      <c r="XBC19" s="10"/>
      <c r="XBI19" s="9"/>
      <c r="XBK19" s="10"/>
      <c r="XBQ19" s="9"/>
      <c r="XBS19" s="10"/>
      <c r="XBY19" s="9"/>
      <c r="XCA19" s="10"/>
      <c r="XCG19" s="9"/>
      <c r="XCI19" s="10"/>
      <c r="XCO19" s="9"/>
      <c r="XCQ19" s="10"/>
      <c r="XCW19" s="9"/>
      <c r="XCY19" s="10"/>
      <c r="XDE19" s="9"/>
      <c r="XDG19" s="10"/>
      <c r="XDM19" s="9"/>
      <c r="XDO19" s="10"/>
      <c r="XDU19" s="9"/>
      <c r="XDW19" s="10"/>
      <c r="XEC19" s="9"/>
      <c r="XEE19" s="10"/>
      <c r="XEK19" s="9"/>
      <c r="XEM19" s="10"/>
      <c r="XES19" s="9"/>
      <c r="XEU19" s="10"/>
      <c r="XFA19" s="9"/>
      <c r="XFC19" s="10"/>
    </row>
    <row r="20" spans="1:1023 1029:2047 2053:3071 3077:4095 4101:5119 5125:6143 6149:7167 7173:8191 8197:9215 9221:10239 10245:11263 11269:12287 12293:13311 13317:14335 14341:15359 15365:16383" x14ac:dyDescent="0.3">
      <c r="C20" s="7"/>
      <c r="D20" s="7"/>
      <c r="E20" s="7"/>
      <c r="G20" s="7"/>
      <c r="H20" s="7"/>
      <c r="I20" s="7"/>
      <c r="J20" s="7"/>
      <c r="O20">
        <v>8</v>
      </c>
    </row>
    <row r="21" spans="1:1023 1029:2047 2053:3071 3077:4095 4101:5119 5125:6143 6149:7167 7173:8191 8197:9215 9221:10239 10245:11263 11269:12287 12293:13311 13317:14335 14341:15359 15365:16383" x14ac:dyDescent="0.3">
      <c r="C21" s="7"/>
      <c r="D21" s="7"/>
      <c r="E21" s="7"/>
      <c r="F21" s="7"/>
      <c r="G21" s="7"/>
      <c r="H21" s="7"/>
      <c r="J21" s="7"/>
      <c r="O21">
        <v>9</v>
      </c>
    </row>
    <row r="22" spans="1:1023 1029:2047 2053:3071 3077:4095 4101:5119 5125:6143 6149:7167 7173:8191 8197:9215 9221:10239 10245:11263 11269:12287 12293:13311 13317:14335 14341:15359 15365:16383" ht="15.6" x14ac:dyDescent="0.3">
      <c r="A22" s="5" t="s">
        <v>24</v>
      </c>
      <c r="B22" s="27" t="s">
        <v>52</v>
      </c>
      <c r="C22" s="7" t="s">
        <v>91</v>
      </c>
      <c r="D22" s="7"/>
      <c r="E22" s="7"/>
      <c r="F22" s="7"/>
      <c r="G22" s="7"/>
      <c r="H22" s="31" t="s">
        <v>90</v>
      </c>
      <c r="I22" s="32">
        <f>(I9+I10)*9.81</f>
        <v>2880.2160000000003</v>
      </c>
      <c r="J22" s="7" t="s">
        <v>31</v>
      </c>
      <c r="O22">
        <v>10</v>
      </c>
    </row>
    <row r="23" spans="1:1023 1029:2047 2053:3071 3077:4095 4101:5119 5125:6143 6149:7167 7173:8191 8197:9215 9221:10239 10245:11263 11269:12287 12293:13311 13317:14335 14341:15359 15365:16383" x14ac:dyDescent="0.3">
      <c r="B23" s="28"/>
      <c r="C23" s="7"/>
      <c r="D23" s="7"/>
      <c r="E23" s="7"/>
      <c r="F23" s="7"/>
      <c r="G23" s="7"/>
      <c r="H23" s="7"/>
      <c r="I23" s="33"/>
      <c r="J23" s="7"/>
      <c r="O23">
        <v>11</v>
      </c>
    </row>
    <row r="24" spans="1:1023 1029:2047 2053:3071 3077:4095 4101:5119 5125:6143 6149:7167 7173:8191 8197:9215 9221:10239 10245:11263 11269:12287 12293:13311 13317:14335 14341:15359 15365:16383" ht="15.6" x14ac:dyDescent="0.35">
      <c r="B24" s="28" t="s">
        <v>28</v>
      </c>
      <c r="C24" s="7" t="s">
        <v>53</v>
      </c>
      <c r="D24" s="7"/>
      <c r="E24" s="7"/>
      <c r="F24" s="7"/>
      <c r="G24" s="7"/>
      <c r="H24" s="31" t="s">
        <v>83</v>
      </c>
      <c r="I24" s="32">
        <f>I22*(SIN(RADIANS(I8)))</f>
        <v>2706.5177214695059</v>
      </c>
      <c r="J24" s="7" t="s">
        <v>31</v>
      </c>
      <c r="O24">
        <v>12</v>
      </c>
    </row>
    <row r="25" spans="1:1023 1029:2047 2053:3071 3077:4095 4101:5119 5125:6143 6149:7167 7173:8191 8197:9215 9221:10239 10245:11263 11269:12287 12293:13311 13317:14335 14341:15359 15365:16383" x14ac:dyDescent="0.3">
      <c r="B25" s="1"/>
      <c r="C25" s="7"/>
      <c r="D25" s="7"/>
      <c r="E25" s="7"/>
      <c r="F25" s="7"/>
      <c r="G25" s="7"/>
      <c r="H25" s="31"/>
      <c r="I25" s="33"/>
      <c r="J25" s="7"/>
      <c r="O25">
        <v>13</v>
      </c>
    </row>
    <row r="26" spans="1:1023 1029:2047 2053:3071 3077:4095 4101:5119 5125:6143 6149:7167 7173:8191 8197:9215 9221:10239 10245:11263 11269:12287 12293:13311 13317:14335 14341:15359 15365:16383" ht="15.6" x14ac:dyDescent="0.35">
      <c r="B26" s="28" t="s">
        <v>32</v>
      </c>
      <c r="C26" s="7" t="s">
        <v>68</v>
      </c>
      <c r="D26" s="7"/>
      <c r="E26" s="7"/>
      <c r="F26" s="7"/>
      <c r="G26" s="7"/>
      <c r="H26" s="31" t="s">
        <v>84</v>
      </c>
      <c r="I26" s="32">
        <f>I22*(COS(RADIANS(I8)))</f>
        <v>985.09188912888465</v>
      </c>
      <c r="J26" s="7" t="s">
        <v>31</v>
      </c>
      <c r="O26">
        <v>14</v>
      </c>
    </row>
    <row r="27" spans="1:1023 1029:2047 2053:3071 3077:4095 4101:5119 5125:6143 6149:7167 7173:8191 8197:9215 9221:10239 10245:11263 11269:12287 12293:13311 13317:14335 14341:15359 15365:16383" x14ac:dyDescent="0.3">
      <c r="C27" s="7"/>
      <c r="D27" s="7"/>
      <c r="E27" s="7"/>
      <c r="F27" s="7"/>
      <c r="G27" s="7"/>
      <c r="H27" s="31"/>
      <c r="I27" s="7"/>
      <c r="J27" s="7"/>
      <c r="O27">
        <v>16</v>
      </c>
    </row>
    <row r="28" spans="1:1023 1029:2047 2053:3071 3077:4095 4101:5119 5125:6143 6149:7167 7173:8191 8197:9215 9221:10239 10245:11263 11269:12287 12293:13311 13317:14335 14341:15359 15365:16383" ht="16.2" customHeight="1" x14ac:dyDescent="0.3">
      <c r="B28" s="28" t="s">
        <v>58</v>
      </c>
      <c r="C28" s="7" t="s">
        <v>59</v>
      </c>
      <c r="D28" s="7"/>
      <c r="E28" s="7"/>
      <c r="F28" s="7"/>
      <c r="G28" s="7"/>
      <c r="H28" s="31" t="s">
        <v>60</v>
      </c>
      <c r="I28" s="32">
        <f>I26*((2*I13+I14*I12)/I11)</f>
        <v>79.250642480418762</v>
      </c>
      <c r="J28" s="7" t="s">
        <v>31</v>
      </c>
      <c r="O28">
        <v>18</v>
      </c>
    </row>
    <row r="29" spans="1:1023 1029:2047 2053:3071 3077:4095 4101:5119 5125:6143 6149:7167 7173:8191 8197:9215 9221:10239 10245:11263 11269:12287 12293:13311 13317:14335 14341:15359 15365:16383" x14ac:dyDescent="0.3">
      <c r="C29" s="7"/>
      <c r="D29" s="7"/>
      <c r="E29" s="7"/>
      <c r="F29" s="7"/>
      <c r="G29" s="7"/>
      <c r="H29" s="7"/>
      <c r="I29" s="7"/>
      <c r="J29" s="7"/>
      <c r="O29">
        <v>20</v>
      </c>
    </row>
    <row r="30" spans="1:1023 1029:2047 2053:3071 3077:4095 4101:5119 5125:6143 6149:7167 7173:8191 8197:9215 9221:10239 10245:11263 11269:12287 12293:13311 13317:14335 14341:15359 15365:16383" ht="15.6" x14ac:dyDescent="0.35">
      <c r="B30" s="28" t="s">
        <v>61</v>
      </c>
      <c r="C30" s="7" t="s">
        <v>62</v>
      </c>
      <c r="D30" s="7"/>
      <c r="E30" s="7"/>
      <c r="F30" s="7"/>
      <c r="G30" s="7"/>
      <c r="H30" s="31" t="s">
        <v>85</v>
      </c>
      <c r="I30" s="32">
        <f>I28+I24</f>
        <v>2785.7683639499246</v>
      </c>
      <c r="J30" s="7" t="s">
        <v>31</v>
      </c>
      <c r="O30">
        <v>22</v>
      </c>
    </row>
    <row r="31" spans="1:1023 1029:2047 2053:3071 3077:4095 4101:5119 5125:6143 6149:7167 7173:8191 8197:9215 9221:10239 10245:11263 11269:12287 12293:13311 13317:14335 14341:15359 15365:16383" x14ac:dyDescent="0.3">
      <c r="B31" s="28"/>
      <c r="C31" s="7"/>
      <c r="D31" s="7"/>
      <c r="E31" s="7"/>
      <c r="F31" s="7"/>
      <c r="G31" s="7"/>
      <c r="H31" s="31"/>
      <c r="I31" s="33"/>
      <c r="J31" s="7"/>
      <c r="O31">
        <v>24</v>
      </c>
    </row>
    <row r="32" spans="1:1023 1029:2047 2053:3071 3077:4095 4101:5119 5125:6143 6149:7167 7173:8191 8197:9215 9221:10239 10245:11263 11269:12287 12293:13311 13317:14335 14341:15359 15365:16383" ht="15.6" x14ac:dyDescent="0.35">
      <c r="B32" s="28" t="s">
        <v>106</v>
      </c>
      <c r="C32" t="s">
        <v>63</v>
      </c>
      <c r="D32" s="7"/>
      <c r="E32" s="7"/>
      <c r="F32" s="7"/>
      <c r="G32" s="7"/>
      <c r="H32" t="s">
        <v>103</v>
      </c>
      <c r="I32" s="29">
        <f>I16^I15</f>
        <v>0.92721650236562503</v>
      </c>
      <c r="J32" t="s">
        <v>56</v>
      </c>
      <c r="O32">
        <v>26</v>
      </c>
    </row>
    <row r="33" spans="2:1023 1031:2047 2055:3071 3079:4095 4103:5119 5127:6143 6151:7167 7175:8191 8199:9215 9223:10239 10247:11263 11271:12287 12295:13311 13319:14335 14343:15359 15367:16383" x14ac:dyDescent="0.3">
      <c r="O33">
        <v>28</v>
      </c>
      <c r="W33" s="69"/>
      <c r="AE33" s="69"/>
      <c r="AM33" s="69"/>
      <c r="AU33" s="69"/>
      <c r="BC33" s="69"/>
      <c r="BK33" s="69"/>
      <c r="BS33" s="69"/>
      <c r="CA33" s="69"/>
      <c r="CI33" s="69"/>
      <c r="CQ33" s="69"/>
      <c r="CY33" s="69"/>
      <c r="DG33" s="69"/>
      <c r="DO33" s="69"/>
      <c r="DW33" s="69"/>
      <c r="EE33" s="69"/>
      <c r="EM33" s="69"/>
      <c r="EU33" s="69"/>
      <c r="FC33" s="69"/>
      <c r="FK33" s="69"/>
      <c r="FS33" s="69"/>
      <c r="GA33" s="69"/>
      <c r="GI33" s="69"/>
      <c r="GQ33" s="69"/>
      <c r="GY33" s="69"/>
      <c r="HG33" s="69"/>
      <c r="HO33" s="69"/>
      <c r="HW33" s="69"/>
      <c r="IE33" s="69"/>
      <c r="IM33" s="69"/>
      <c r="IU33" s="69"/>
      <c r="JC33" s="69"/>
      <c r="JK33" s="69"/>
      <c r="JS33" s="69"/>
      <c r="KA33" s="69"/>
      <c r="KI33" s="69"/>
      <c r="KQ33" s="69"/>
      <c r="KY33" s="69"/>
      <c r="LG33" s="69"/>
      <c r="LO33" s="69"/>
      <c r="LW33" s="69"/>
      <c r="ME33" s="69"/>
      <c r="MM33" s="69"/>
      <c r="MU33" s="69"/>
      <c r="NC33" s="69"/>
      <c r="NK33" s="69"/>
      <c r="NS33" s="69"/>
      <c r="OA33" s="69"/>
      <c r="OI33" s="69"/>
      <c r="OQ33" s="69"/>
      <c r="OY33" s="69"/>
      <c r="PG33" s="69"/>
      <c r="PO33" s="69"/>
      <c r="PW33" s="69"/>
      <c r="QE33" s="69"/>
      <c r="QM33" s="69"/>
      <c r="QU33" s="69"/>
      <c r="RC33" s="69"/>
      <c r="RK33" s="69"/>
      <c r="RS33" s="69"/>
      <c r="SA33" s="69"/>
      <c r="SI33" s="69"/>
      <c r="SQ33" s="69"/>
      <c r="SY33" s="69"/>
      <c r="TG33" s="69"/>
      <c r="TO33" s="69"/>
      <c r="TW33" s="69"/>
      <c r="UE33" s="69"/>
      <c r="UM33" s="69"/>
      <c r="UU33" s="69"/>
      <c r="VC33" s="69"/>
      <c r="VK33" s="69"/>
      <c r="VS33" s="69"/>
      <c r="WA33" s="69"/>
      <c r="WI33" s="69"/>
      <c r="WQ33" s="69"/>
      <c r="WY33" s="69"/>
      <c r="XG33" s="69"/>
      <c r="XO33" s="69"/>
      <c r="XW33" s="69"/>
      <c r="YE33" s="69"/>
      <c r="YM33" s="69"/>
      <c r="YU33" s="69"/>
      <c r="ZC33" s="69"/>
      <c r="ZK33" s="69"/>
      <c r="ZS33" s="69"/>
      <c r="AAA33" s="69"/>
      <c r="AAI33" s="69"/>
      <c r="AAQ33" s="69"/>
      <c r="AAY33" s="69"/>
      <c r="ABG33" s="69"/>
      <c r="ABO33" s="69"/>
      <c r="ABW33" s="69"/>
      <c r="ACE33" s="69"/>
      <c r="ACM33" s="69"/>
      <c r="ACU33" s="69"/>
      <c r="ADC33" s="69"/>
      <c r="ADK33" s="69"/>
      <c r="ADS33" s="69"/>
      <c r="AEA33" s="69"/>
      <c r="AEI33" s="69"/>
      <c r="AEQ33" s="69"/>
      <c r="AEY33" s="69"/>
      <c r="AFG33" s="69"/>
      <c r="AFO33" s="69"/>
      <c r="AFW33" s="69"/>
      <c r="AGE33" s="69"/>
      <c r="AGM33" s="69"/>
      <c r="AGU33" s="69"/>
      <c r="AHC33" s="69"/>
      <c r="AHK33" s="69"/>
      <c r="AHS33" s="69"/>
      <c r="AIA33" s="69"/>
      <c r="AII33" s="69"/>
      <c r="AIQ33" s="69"/>
      <c r="AIY33" s="69"/>
      <c r="AJG33" s="69"/>
      <c r="AJO33" s="69"/>
      <c r="AJW33" s="69"/>
      <c r="AKE33" s="69"/>
      <c r="AKM33" s="69"/>
      <c r="AKU33" s="69"/>
      <c r="ALC33" s="69"/>
      <c r="ALK33" s="69"/>
      <c r="ALS33" s="69"/>
      <c r="AMA33" s="69"/>
      <c r="AMI33" s="69"/>
      <c r="AMQ33" s="69"/>
      <c r="AMY33" s="69"/>
      <c r="ANG33" s="69"/>
      <c r="ANO33" s="69"/>
      <c r="ANW33" s="69"/>
      <c r="AOE33" s="69"/>
      <c r="AOM33" s="69"/>
      <c r="AOU33" s="69"/>
      <c r="APC33" s="69"/>
      <c r="APK33" s="69"/>
      <c r="APS33" s="69"/>
      <c r="AQA33" s="69"/>
      <c r="AQI33" s="69"/>
      <c r="AQQ33" s="69"/>
      <c r="AQY33" s="69"/>
      <c r="ARG33" s="69"/>
      <c r="ARO33" s="69"/>
      <c r="ARW33" s="69"/>
      <c r="ASE33" s="69"/>
      <c r="ASM33" s="69"/>
      <c r="ASU33" s="69"/>
      <c r="ATC33" s="69"/>
      <c r="ATK33" s="69"/>
      <c r="ATS33" s="69"/>
      <c r="AUA33" s="69"/>
      <c r="AUI33" s="69"/>
      <c r="AUQ33" s="69"/>
      <c r="AUY33" s="69"/>
      <c r="AVG33" s="69"/>
      <c r="AVO33" s="69"/>
      <c r="AVW33" s="69"/>
      <c r="AWE33" s="69"/>
      <c r="AWM33" s="69"/>
      <c r="AWU33" s="69"/>
      <c r="AXC33" s="69"/>
      <c r="AXK33" s="69"/>
      <c r="AXS33" s="69"/>
      <c r="AYA33" s="69"/>
      <c r="AYI33" s="69"/>
      <c r="AYQ33" s="69"/>
      <c r="AYY33" s="69"/>
      <c r="AZG33" s="69"/>
      <c r="AZO33" s="69"/>
      <c r="AZW33" s="69"/>
      <c r="BAE33" s="69"/>
      <c r="BAM33" s="69"/>
      <c r="BAU33" s="69"/>
      <c r="BBC33" s="69"/>
      <c r="BBK33" s="69"/>
      <c r="BBS33" s="69"/>
      <c r="BCA33" s="69"/>
      <c r="BCI33" s="69"/>
      <c r="BCQ33" s="69"/>
      <c r="BCY33" s="69"/>
      <c r="BDG33" s="69"/>
      <c r="BDO33" s="69"/>
      <c r="BDW33" s="69"/>
      <c r="BEE33" s="69"/>
      <c r="BEM33" s="69"/>
      <c r="BEU33" s="69"/>
      <c r="BFC33" s="69"/>
      <c r="BFK33" s="69"/>
      <c r="BFS33" s="69"/>
      <c r="BGA33" s="69"/>
      <c r="BGI33" s="69"/>
      <c r="BGQ33" s="69"/>
      <c r="BGY33" s="69"/>
      <c r="BHG33" s="69"/>
      <c r="BHO33" s="69"/>
      <c r="BHW33" s="69"/>
      <c r="BIE33" s="69"/>
      <c r="BIM33" s="69"/>
      <c r="BIU33" s="69"/>
      <c r="BJC33" s="69"/>
      <c r="BJK33" s="69"/>
      <c r="BJS33" s="69"/>
      <c r="BKA33" s="69"/>
      <c r="BKI33" s="69"/>
      <c r="BKQ33" s="69"/>
      <c r="BKY33" s="69"/>
      <c r="BLG33" s="69"/>
      <c r="BLO33" s="69"/>
      <c r="BLW33" s="69"/>
      <c r="BME33" s="69"/>
      <c r="BMM33" s="69"/>
      <c r="BMU33" s="69"/>
      <c r="BNC33" s="69"/>
      <c r="BNK33" s="69"/>
      <c r="BNS33" s="69"/>
      <c r="BOA33" s="69"/>
      <c r="BOI33" s="69"/>
      <c r="BOQ33" s="69"/>
      <c r="BOY33" s="69"/>
      <c r="BPG33" s="69"/>
      <c r="BPO33" s="69"/>
      <c r="BPW33" s="69"/>
      <c r="BQE33" s="69"/>
      <c r="BQM33" s="69"/>
      <c r="BQU33" s="69"/>
      <c r="BRC33" s="69"/>
      <c r="BRK33" s="69"/>
      <c r="BRS33" s="69"/>
      <c r="BSA33" s="69"/>
      <c r="BSI33" s="69"/>
      <c r="BSQ33" s="69"/>
      <c r="BSY33" s="69"/>
      <c r="BTG33" s="69"/>
      <c r="BTO33" s="69"/>
      <c r="BTW33" s="69"/>
      <c r="BUE33" s="69"/>
      <c r="BUM33" s="69"/>
      <c r="BUU33" s="69"/>
      <c r="BVC33" s="69"/>
      <c r="BVK33" s="69"/>
      <c r="BVS33" s="69"/>
      <c r="BWA33" s="69"/>
      <c r="BWI33" s="69"/>
      <c r="BWQ33" s="69"/>
      <c r="BWY33" s="69"/>
      <c r="BXG33" s="69"/>
      <c r="BXO33" s="69"/>
      <c r="BXW33" s="69"/>
      <c r="BYE33" s="69"/>
      <c r="BYM33" s="69"/>
      <c r="BYU33" s="69"/>
      <c r="BZC33" s="69"/>
      <c r="BZK33" s="69"/>
      <c r="BZS33" s="69"/>
      <c r="CAA33" s="69"/>
      <c r="CAI33" s="69"/>
      <c r="CAQ33" s="69"/>
      <c r="CAY33" s="69"/>
      <c r="CBG33" s="69"/>
      <c r="CBO33" s="69"/>
      <c r="CBW33" s="69"/>
      <c r="CCE33" s="69"/>
      <c r="CCM33" s="69"/>
      <c r="CCU33" s="69"/>
      <c r="CDC33" s="69"/>
      <c r="CDK33" s="69"/>
      <c r="CDS33" s="69"/>
      <c r="CEA33" s="69"/>
      <c r="CEI33" s="69"/>
      <c r="CEQ33" s="69"/>
      <c r="CEY33" s="69"/>
      <c r="CFG33" s="69"/>
      <c r="CFO33" s="69"/>
      <c r="CFW33" s="69"/>
      <c r="CGE33" s="69"/>
      <c r="CGM33" s="69"/>
      <c r="CGU33" s="69"/>
      <c r="CHC33" s="69"/>
      <c r="CHK33" s="69"/>
      <c r="CHS33" s="69"/>
      <c r="CIA33" s="69"/>
      <c r="CII33" s="69"/>
      <c r="CIQ33" s="69"/>
      <c r="CIY33" s="69"/>
      <c r="CJG33" s="69"/>
      <c r="CJO33" s="69"/>
      <c r="CJW33" s="69"/>
      <c r="CKE33" s="69"/>
      <c r="CKM33" s="69"/>
      <c r="CKU33" s="69"/>
      <c r="CLC33" s="69"/>
      <c r="CLK33" s="69"/>
      <c r="CLS33" s="69"/>
      <c r="CMA33" s="69"/>
      <c r="CMI33" s="69"/>
      <c r="CMQ33" s="69"/>
      <c r="CMY33" s="69"/>
      <c r="CNG33" s="69"/>
      <c r="CNO33" s="69"/>
      <c r="CNW33" s="69"/>
      <c r="COE33" s="69"/>
      <c r="COM33" s="69"/>
      <c r="COU33" s="69"/>
      <c r="CPC33" s="69"/>
      <c r="CPK33" s="69"/>
      <c r="CPS33" s="69"/>
      <c r="CQA33" s="69"/>
      <c r="CQI33" s="69"/>
      <c r="CQQ33" s="69"/>
      <c r="CQY33" s="69"/>
      <c r="CRG33" s="69"/>
      <c r="CRO33" s="69"/>
      <c r="CRW33" s="69"/>
      <c r="CSE33" s="69"/>
      <c r="CSM33" s="69"/>
      <c r="CSU33" s="69"/>
      <c r="CTC33" s="69"/>
      <c r="CTK33" s="69"/>
      <c r="CTS33" s="69"/>
      <c r="CUA33" s="69"/>
      <c r="CUI33" s="69"/>
      <c r="CUQ33" s="69"/>
      <c r="CUY33" s="69"/>
      <c r="CVG33" s="69"/>
      <c r="CVO33" s="69"/>
      <c r="CVW33" s="69"/>
      <c r="CWE33" s="69"/>
      <c r="CWM33" s="69"/>
      <c r="CWU33" s="69"/>
      <c r="CXC33" s="69"/>
      <c r="CXK33" s="69"/>
      <c r="CXS33" s="69"/>
      <c r="CYA33" s="69"/>
      <c r="CYI33" s="69"/>
      <c r="CYQ33" s="69"/>
      <c r="CYY33" s="69"/>
      <c r="CZG33" s="69"/>
      <c r="CZO33" s="69"/>
      <c r="CZW33" s="69"/>
      <c r="DAE33" s="69"/>
      <c r="DAM33" s="69"/>
      <c r="DAU33" s="69"/>
      <c r="DBC33" s="69"/>
      <c r="DBK33" s="69"/>
      <c r="DBS33" s="69"/>
      <c r="DCA33" s="69"/>
      <c r="DCI33" s="69"/>
      <c r="DCQ33" s="69"/>
      <c r="DCY33" s="69"/>
      <c r="DDG33" s="69"/>
      <c r="DDO33" s="69"/>
      <c r="DDW33" s="69"/>
      <c r="DEE33" s="69"/>
      <c r="DEM33" s="69"/>
      <c r="DEU33" s="69"/>
      <c r="DFC33" s="69"/>
      <c r="DFK33" s="69"/>
      <c r="DFS33" s="69"/>
      <c r="DGA33" s="69"/>
      <c r="DGI33" s="69"/>
      <c r="DGQ33" s="69"/>
      <c r="DGY33" s="69"/>
      <c r="DHG33" s="69"/>
      <c r="DHO33" s="69"/>
      <c r="DHW33" s="69"/>
      <c r="DIE33" s="69"/>
      <c r="DIM33" s="69"/>
      <c r="DIU33" s="69"/>
      <c r="DJC33" s="69"/>
      <c r="DJK33" s="69"/>
      <c r="DJS33" s="69"/>
      <c r="DKA33" s="69"/>
      <c r="DKI33" s="69"/>
      <c r="DKQ33" s="69"/>
      <c r="DKY33" s="69"/>
      <c r="DLG33" s="69"/>
      <c r="DLO33" s="69"/>
      <c r="DLW33" s="69"/>
      <c r="DME33" s="69"/>
      <c r="DMM33" s="69"/>
      <c r="DMU33" s="69"/>
      <c r="DNC33" s="69"/>
      <c r="DNK33" s="69"/>
      <c r="DNS33" s="69"/>
      <c r="DOA33" s="69"/>
      <c r="DOI33" s="69"/>
      <c r="DOQ33" s="69"/>
      <c r="DOY33" s="69"/>
      <c r="DPG33" s="69"/>
      <c r="DPO33" s="69"/>
      <c r="DPW33" s="69"/>
      <c r="DQE33" s="69"/>
      <c r="DQM33" s="69"/>
      <c r="DQU33" s="69"/>
      <c r="DRC33" s="69"/>
      <c r="DRK33" s="69"/>
      <c r="DRS33" s="69"/>
      <c r="DSA33" s="69"/>
      <c r="DSI33" s="69"/>
      <c r="DSQ33" s="69"/>
      <c r="DSY33" s="69"/>
      <c r="DTG33" s="69"/>
      <c r="DTO33" s="69"/>
      <c r="DTW33" s="69"/>
      <c r="DUE33" s="69"/>
      <c r="DUM33" s="69"/>
      <c r="DUU33" s="69"/>
      <c r="DVC33" s="69"/>
      <c r="DVK33" s="69"/>
      <c r="DVS33" s="69"/>
      <c r="DWA33" s="69"/>
      <c r="DWI33" s="69"/>
      <c r="DWQ33" s="69"/>
      <c r="DWY33" s="69"/>
      <c r="DXG33" s="69"/>
      <c r="DXO33" s="69"/>
      <c r="DXW33" s="69"/>
      <c r="DYE33" s="69"/>
      <c r="DYM33" s="69"/>
      <c r="DYU33" s="69"/>
      <c r="DZC33" s="69"/>
      <c r="DZK33" s="69"/>
      <c r="DZS33" s="69"/>
      <c r="EAA33" s="69"/>
      <c r="EAI33" s="69"/>
      <c r="EAQ33" s="69"/>
      <c r="EAY33" s="69"/>
      <c r="EBG33" s="69"/>
      <c r="EBO33" s="69"/>
      <c r="EBW33" s="69"/>
      <c r="ECE33" s="69"/>
      <c r="ECM33" s="69"/>
      <c r="ECU33" s="69"/>
      <c r="EDC33" s="69"/>
      <c r="EDK33" s="69"/>
      <c r="EDS33" s="69"/>
      <c r="EEA33" s="69"/>
      <c r="EEI33" s="69"/>
      <c r="EEQ33" s="69"/>
      <c r="EEY33" s="69"/>
      <c r="EFG33" s="69"/>
      <c r="EFO33" s="69"/>
      <c r="EFW33" s="69"/>
      <c r="EGE33" s="69"/>
      <c r="EGM33" s="69"/>
      <c r="EGU33" s="69"/>
      <c r="EHC33" s="69"/>
      <c r="EHK33" s="69"/>
      <c r="EHS33" s="69"/>
      <c r="EIA33" s="69"/>
      <c r="EII33" s="69"/>
      <c r="EIQ33" s="69"/>
      <c r="EIY33" s="69"/>
      <c r="EJG33" s="69"/>
      <c r="EJO33" s="69"/>
      <c r="EJW33" s="69"/>
      <c r="EKE33" s="69"/>
      <c r="EKM33" s="69"/>
      <c r="EKU33" s="69"/>
      <c r="ELC33" s="69"/>
      <c r="ELK33" s="69"/>
      <c r="ELS33" s="69"/>
      <c r="EMA33" s="69"/>
      <c r="EMI33" s="69"/>
      <c r="EMQ33" s="69"/>
      <c r="EMY33" s="69"/>
      <c r="ENG33" s="69"/>
      <c r="ENO33" s="69"/>
      <c r="ENW33" s="69"/>
      <c r="EOE33" s="69"/>
      <c r="EOM33" s="69"/>
      <c r="EOU33" s="69"/>
      <c r="EPC33" s="69"/>
      <c r="EPK33" s="69"/>
      <c r="EPS33" s="69"/>
      <c r="EQA33" s="69"/>
      <c r="EQI33" s="69"/>
      <c r="EQQ33" s="69"/>
      <c r="EQY33" s="69"/>
      <c r="ERG33" s="69"/>
      <c r="ERO33" s="69"/>
      <c r="ERW33" s="69"/>
      <c r="ESE33" s="69"/>
      <c r="ESM33" s="69"/>
      <c r="ESU33" s="69"/>
      <c r="ETC33" s="69"/>
      <c r="ETK33" s="69"/>
      <c r="ETS33" s="69"/>
      <c r="EUA33" s="69"/>
      <c r="EUI33" s="69"/>
      <c r="EUQ33" s="69"/>
      <c r="EUY33" s="69"/>
      <c r="EVG33" s="69"/>
      <c r="EVO33" s="69"/>
      <c r="EVW33" s="69"/>
      <c r="EWE33" s="69"/>
      <c r="EWM33" s="69"/>
      <c r="EWU33" s="69"/>
      <c r="EXC33" s="69"/>
      <c r="EXK33" s="69"/>
      <c r="EXS33" s="69"/>
      <c r="EYA33" s="69"/>
      <c r="EYI33" s="69"/>
      <c r="EYQ33" s="69"/>
      <c r="EYY33" s="69"/>
      <c r="EZG33" s="69"/>
      <c r="EZO33" s="69"/>
      <c r="EZW33" s="69"/>
      <c r="FAE33" s="69"/>
      <c r="FAM33" s="69"/>
      <c r="FAU33" s="69"/>
      <c r="FBC33" s="69"/>
      <c r="FBK33" s="69"/>
      <c r="FBS33" s="69"/>
      <c r="FCA33" s="69"/>
      <c r="FCI33" s="69"/>
      <c r="FCQ33" s="69"/>
      <c r="FCY33" s="69"/>
      <c r="FDG33" s="69"/>
      <c r="FDO33" s="69"/>
      <c r="FDW33" s="69"/>
      <c r="FEE33" s="69"/>
      <c r="FEM33" s="69"/>
      <c r="FEU33" s="69"/>
      <c r="FFC33" s="69"/>
      <c r="FFK33" s="69"/>
      <c r="FFS33" s="69"/>
      <c r="FGA33" s="69"/>
      <c r="FGI33" s="69"/>
      <c r="FGQ33" s="69"/>
      <c r="FGY33" s="69"/>
      <c r="FHG33" s="69"/>
      <c r="FHO33" s="69"/>
      <c r="FHW33" s="69"/>
      <c r="FIE33" s="69"/>
      <c r="FIM33" s="69"/>
      <c r="FIU33" s="69"/>
      <c r="FJC33" s="69"/>
      <c r="FJK33" s="69"/>
      <c r="FJS33" s="69"/>
      <c r="FKA33" s="69"/>
      <c r="FKI33" s="69"/>
      <c r="FKQ33" s="69"/>
      <c r="FKY33" s="69"/>
      <c r="FLG33" s="69"/>
      <c r="FLO33" s="69"/>
      <c r="FLW33" s="69"/>
      <c r="FME33" s="69"/>
      <c r="FMM33" s="69"/>
      <c r="FMU33" s="69"/>
      <c r="FNC33" s="69"/>
      <c r="FNK33" s="69"/>
      <c r="FNS33" s="69"/>
      <c r="FOA33" s="69"/>
      <c r="FOI33" s="69"/>
      <c r="FOQ33" s="69"/>
      <c r="FOY33" s="69"/>
      <c r="FPG33" s="69"/>
      <c r="FPO33" s="69"/>
      <c r="FPW33" s="69"/>
      <c r="FQE33" s="69"/>
      <c r="FQM33" s="69"/>
      <c r="FQU33" s="69"/>
      <c r="FRC33" s="69"/>
      <c r="FRK33" s="69"/>
      <c r="FRS33" s="69"/>
      <c r="FSA33" s="69"/>
      <c r="FSI33" s="69"/>
      <c r="FSQ33" s="69"/>
      <c r="FSY33" s="69"/>
      <c r="FTG33" s="69"/>
      <c r="FTO33" s="69"/>
      <c r="FTW33" s="69"/>
      <c r="FUE33" s="69"/>
      <c r="FUM33" s="69"/>
      <c r="FUU33" s="69"/>
      <c r="FVC33" s="69"/>
      <c r="FVK33" s="69"/>
      <c r="FVS33" s="69"/>
      <c r="FWA33" s="69"/>
      <c r="FWI33" s="69"/>
      <c r="FWQ33" s="69"/>
      <c r="FWY33" s="69"/>
      <c r="FXG33" s="69"/>
      <c r="FXO33" s="69"/>
      <c r="FXW33" s="69"/>
      <c r="FYE33" s="69"/>
      <c r="FYM33" s="69"/>
      <c r="FYU33" s="69"/>
      <c r="FZC33" s="69"/>
      <c r="FZK33" s="69"/>
      <c r="FZS33" s="69"/>
      <c r="GAA33" s="69"/>
      <c r="GAI33" s="69"/>
      <c r="GAQ33" s="69"/>
      <c r="GAY33" s="69"/>
      <c r="GBG33" s="69"/>
      <c r="GBO33" s="69"/>
      <c r="GBW33" s="69"/>
      <c r="GCE33" s="69"/>
      <c r="GCM33" s="69"/>
      <c r="GCU33" s="69"/>
      <c r="GDC33" s="69"/>
      <c r="GDK33" s="69"/>
      <c r="GDS33" s="69"/>
      <c r="GEA33" s="69"/>
      <c r="GEI33" s="69"/>
      <c r="GEQ33" s="69"/>
      <c r="GEY33" s="69"/>
      <c r="GFG33" s="69"/>
      <c r="GFO33" s="69"/>
      <c r="GFW33" s="69"/>
      <c r="GGE33" s="69"/>
      <c r="GGM33" s="69"/>
      <c r="GGU33" s="69"/>
      <c r="GHC33" s="69"/>
      <c r="GHK33" s="69"/>
      <c r="GHS33" s="69"/>
      <c r="GIA33" s="69"/>
      <c r="GII33" s="69"/>
      <c r="GIQ33" s="69"/>
      <c r="GIY33" s="69"/>
      <c r="GJG33" s="69"/>
      <c r="GJO33" s="69"/>
      <c r="GJW33" s="69"/>
      <c r="GKE33" s="69"/>
      <c r="GKM33" s="69"/>
      <c r="GKU33" s="69"/>
      <c r="GLC33" s="69"/>
      <c r="GLK33" s="69"/>
      <c r="GLS33" s="69"/>
      <c r="GMA33" s="69"/>
      <c r="GMI33" s="69"/>
      <c r="GMQ33" s="69"/>
      <c r="GMY33" s="69"/>
      <c r="GNG33" s="69"/>
      <c r="GNO33" s="69"/>
      <c r="GNW33" s="69"/>
      <c r="GOE33" s="69"/>
      <c r="GOM33" s="69"/>
      <c r="GOU33" s="69"/>
      <c r="GPC33" s="69"/>
      <c r="GPK33" s="69"/>
      <c r="GPS33" s="69"/>
      <c r="GQA33" s="69"/>
      <c r="GQI33" s="69"/>
      <c r="GQQ33" s="69"/>
      <c r="GQY33" s="69"/>
      <c r="GRG33" s="69"/>
      <c r="GRO33" s="69"/>
      <c r="GRW33" s="69"/>
      <c r="GSE33" s="69"/>
      <c r="GSM33" s="69"/>
      <c r="GSU33" s="69"/>
      <c r="GTC33" s="69"/>
      <c r="GTK33" s="69"/>
      <c r="GTS33" s="69"/>
      <c r="GUA33" s="69"/>
      <c r="GUI33" s="69"/>
      <c r="GUQ33" s="69"/>
      <c r="GUY33" s="69"/>
      <c r="GVG33" s="69"/>
      <c r="GVO33" s="69"/>
      <c r="GVW33" s="69"/>
      <c r="GWE33" s="69"/>
      <c r="GWM33" s="69"/>
      <c r="GWU33" s="69"/>
      <c r="GXC33" s="69"/>
      <c r="GXK33" s="69"/>
      <c r="GXS33" s="69"/>
      <c r="GYA33" s="69"/>
      <c r="GYI33" s="69"/>
      <c r="GYQ33" s="69"/>
      <c r="GYY33" s="69"/>
      <c r="GZG33" s="69"/>
      <c r="GZO33" s="69"/>
      <c r="GZW33" s="69"/>
      <c r="HAE33" s="69"/>
      <c r="HAM33" s="69"/>
      <c r="HAU33" s="69"/>
      <c r="HBC33" s="69"/>
      <c r="HBK33" s="69"/>
      <c r="HBS33" s="69"/>
      <c r="HCA33" s="69"/>
      <c r="HCI33" s="69"/>
      <c r="HCQ33" s="69"/>
      <c r="HCY33" s="69"/>
      <c r="HDG33" s="69"/>
      <c r="HDO33" s="69"/>
      <c r="HDW33" s="69"/>
      <c r="HEE33" s="69"/>
      <c r="HEM33" s="69"/>
      <c r="HEU33" s="69"/>
      <c r="HFC33" s="69"/>
      <c r="HFK33" s="69"/>
      <c r="HFS33" s="69"/>
      <c r="HGA33" s="69"/>
      <c r="HGI33" s="69"/>
      <c r="HGQ33" s="69"/>
      <c r="HGY33" s="69"/>
      <c r="HHG33" s="69"/>
      <c r="HHO33" s="69"/>
      <c r="HHW33" s="69"/>
      <c r="HIE33" s="69"/>
      <c r="HIM33" s="69"/>
      <c r="HIU33" s="69"/>
      <c r="HJC33" s="69"/>
      <c r="HJK33" s="69"/>
      <c r="HJS33" s="69"/>
      <c r="HKA33" s="69"/>
      <c r="HKI33" s="69"/>
      <c r="HKQ33" s="69"/>
      <c r="HKY33" s="69"/>
      <c r="HLG33" s="69"/>
      <c r="HLO33" s="69"/>
      <c r="HLW33" s="69"/>
      <c r="HME33" s="69"/>
      <c r="HMM33" s="69"/>
      <c r="HMU33" s="69"/>
      <c r="HNC33" s="69"/>
      <c r="HNK33" s="69"/>
      <c r="HNS33" s="69"/>
      <c r="HOA33" s="69"/>
      <c r="HOI33" s="69"/>
      <c r="HOQ33" s="69"/>
      <c r="HOY33" s="69"/>
      <c r="HPG33" s="69"/>
      <c r="HPO33" s="69"/>
      <c r="HPW33" s="69"/>
      <c r="HQE33" s="69"/>
      <c r="HQM33" s="69"/>
      <c r="HQU33" s="69"/>
      <c r="HRC33" s="69"/>
      <c r="HRK33" s="69"/>
      <c r="HRS33" s="69"/>
      <c r="HSA33" s="69"/>
      <c r="HSI33" s="69"/>
      <c r="HSQ33" s="69"/>
      <c r="HSY33" s="69"/>
      <c r="HTG33" s="69"/>
      <c r="HTO33" s="69"/>
      <c r="HTW33" s="69"/>
      <c r="HUE33" s="69"/>
      <c r="HUM33" s="69"/>
      <c r="HUU33" s="69"/>
      <c r="HVC33" s="69"/>
      <c r="HVK33" s="69"/>
      <c r="HVS33" s="69"/>
      <c r="HWA33" s="69"/>
      <c r="HWI33" s="69"/>
      <c r="HWQ33" s="69"/>
      <c r="HWY33" s="69"/>
      <c r="HXG33" s="69"/>
      <c r="HXO33" s="69"/>
      <c r="HXW33" s="69"/>
      <c r="HYE33" s="69"/>
      <c r="HYM33" s="69"/>
      <c r="HYU33" s="69"/>
      <c r="HZC33" s="69"/>
      <c r="HZK33" s="69"/>
      <c r="HZS33" s="69"/>
      <c r="IAA33" s="69"/>
      <c r="IAI33" s="69"/>
      <c r="IAQ33" s="69"/>
      <c r="IAY33" s="69"/>
      <c r="IBG33" s="69"/>
      <c r="IBO33" s="69"/>
      <c r="IBW33" s="69"/>
      <c r="ICE33" s="69"/>
      <c r="ICM33" s="69"/>
      <c r="ICU33" s="69"/>
      <c r="IDC33" s="69"/>
      <c r="IDK33" s="69"/>
      <c r="IDS33" s="69"/>
      <c r="IEA33" s="69"/>
      <c r="IEI33" s="69"/>
      <c r="IEQ33" s="69"/>
      <c r="IEY33" s="69"/>
      <c r="IFG33" s="69"/>
      <c r="IFO33" s="69"/>
      <c r="IFW33" s="69"/>
      <c r="IGE33" s="69"/>
      <c r="IGM33" s="69"/>
      <c r="IGU33" s="69"/>
      <c r="IHC33" s="69"/>
      <c r="IHK33" s="69"/>
      <c r="IHS33" s="69"/>
      <c r="IIA33" s="69"/>
      <c r="III33" s="69"/>
      <c r="IIQ33" s="69"/>
      <c r="IIY33" s="69"/>
      <c r="IJG33" s="69"/>
      <c r="IJO33" s="69"/>
      <c r="IJW33" s="69"/>
      <c r="IKE33" s="69"/>
      <c r="IKM33" s="69"/>
      <c r="IKU33" s="69"/>
      <c r="ILC33" s="69"/>
      <c r="ILK33" s="69"/>
      <c r="ILS33" s="69"/>
      <c r="IMA33" s="69"/>
      <c r="IMI33" s="69"/>
      <c r="IMQ33" s="69"/>
      <c r="IMY33" s="69"/>
      <c r="ING33" s="69"/>
      <c r="INO33" s="69"/>
      <c r="INW33" s="69"/>
      <c r="IOE33" s="69"/>
      <c r="IOM33" s="69"/>
      <c r="IOU33" s="69"/>
      <c r="IPC33" s="69"/>
      <c r="IPK33" s="69"/>
      <c r="IPS33" s="69"/>
      <c r="IQA33" s="69"/>
      <c r="IQI33" s="69"/>
      <c r="IQQ33" s="69"/>
      <c r="IQY33" s="69"/>
      <c r="IRG33" s="69"/>
      <c r="IRO33" s="69"/>
      <c r="IRW33" s="69"/>
      <c r="ISE33" s="69"/>
      <c r="ISM33" s="69"/>
      <c r="ISU33" s="69"/>
      <c r="ITC33" s="69"/>
      <c r="ITK33" s="69"/>
      <c r="ITS33" s="69"/>
      <c r="IUA33" s="69"/>
      <c r="IUI33" s="69"/>
      <c r="IUQ33" s="69"/>
      <c r="IUY33" s="69"/>
      <c r="IVG33" s="69"/>
      <c r="IVO33" s="69"/>
      <c r="IVW33" s="69"/>
      <c r="IWE33" s="69"/>
      <c r="IWM33" s="69"/>
      <c r="IWU33" s="69"/>
      <c r="IXC33" s="69"/>
      <c r="IXK33" s="69"/>
      <c r="IXS33" s="69"/>
      <c r="IYA33" s="69"/>
      <c r="IYI33" s="69"/>
      <c r="IYQ33" s="69"/>
      <c r="IYY33" s="69"/>
      <c r="IZG33" s="69"/>
      <c r="IZO33" s="69"/>
      <c r="IZW33" s="69"/>
      <c r="JAE33" s="69"/>
      <c r="JAM33" s="69"/>
      <c r="JAU33" s="69"/>
      <c r="JBC33" s="69"/>
      <c r="JBK33" s="69"/>
      <c r="JBS33" s="69"/>
      <c r="JCA33" s="69"/>
      <c r="JCI33" s="69"/>
      <c r="JCQ33" s="69"/>
      <c r="JCY33" s="69"/>
      <c r="JDG33" s="69"/>
      <c r="JDO33" s="69"/>
      <c r="JDW33" s="69"/>
      <c r="JEE33" s="69"/>
      <c r="JEM33" s="69"/>
      <c r="JEU33" s="69"/>
      <c r="JFC33" s="69"/>
      <c r="JFK33" s="69"/>
      <c r="JFS33" s="69"/>
      <c r="JGA33" s="69"/>
      <c r="JGI33" s="69"/>
      <c r="JGQ33" s="69"/>
      <c r="JGY33" s="69"/>
      <c r="JHG33" s="69"/>
      <c r="JHO33" s="69"/>
      <c r="JHW33" s="69"/>
      <c r="JIE33" s="69"/>
      <c r="JIM33" s="69"/>
      <c r="JIU33" s="69"/>
      <c r="JJC33" s="69"/>
      <c r="JJK33" s="69"/>
      <c r="JJS33" s="69"/>
      <c r="JKA33" s="69"/>
      <c r="JKI33" s="69"/>
      <c r="JKQ33" s="69"/>
      <c r="JKY33" s="69"/>
      <c r="JLG33" s="69"/>
      <c r="JLO33" s="69"/>
      <c r="JLW33" s="69"/>
      <c r="JME33" s="69"/>
      <c r="JMM33" s="69"/>
      <c r="JMU33" s="69"/>
      <c r="JNC33" s="69"/>
      <c r="JNK33" s="69"/>
      <c r="JNS33" s="69"/>
      <c r="JOA33" s="69"/>
      <c r="JOI33" s="69"/>
      <c r="JOQ33" s="69"/>
      <c r="JOY33" s="69"/>
      <c r="JPG33" s="69"/>
      <c r="JPO33" s="69"/>
      <c r="JPW33" s="69"/>
      <c r="JQE33" s="69"/>
      <c r="JQM33" s="69"/>
      <c r="JQU33" s="69"/>
      <c r="JRC33" s="69"/>
      <c r="JRK33" s="69"/>
      <c r="JRS33" s="69"/>
      <c r="JSA33" s="69"/>
      <c r="JSI33" s="69"/>
      <c r="JSQ33" s="69"/>
      <c r="JSY33" s="69"/>
      <c r="JTG33" s="69"/>
      <c r="JTO33" s="69"/>
      <c r="JTW33" s="69"/>
      <c r="JUE33" s="69"/>
      <c r="JUM33" s="69"/>
      <c r="JUU33" s="69"/>
      <c r="JVC33" s="69"/>
      <c r="JVK33" s="69"/>
      <c r="JVS33" s="69"/>
      <c r="JWA33" s="69"/>
      <c r="JWI33" s="69"/>
      <c r="JWQ33" s="69"/>
      <c r="JWY33" s="69"/>
      <c r="JXG33" s="69"/>
      <c r="JXO33" s="69"/>
      <c r="JXW33" s="69"/>
      <c r="JYE33" s="69"/>
      <c r="JYM33" s="69"/>
      <c r="JYU33" s="69"/>
      <c r="JZC33" s="69"/>
      <c r="JZK33" s="69"/>
      <c r="JZS33" s="69"/>
      <c r="KAA33" s="69"/>
      <c r="KAI33" s="69"/>
      <c r="KAQ33" s="69"/>
      <c r="KAY33" s="69"/>
      <c r="KBG33" s="69"/>
      <c r="KBO33" s="69"/>
      <c r="KBW33" s="69"/>
      <c r="KCE33" s="69"/>
      <c r="KCM33" s="69"/>
      <c r="KCU33" s="69"/>
      <c r="KDC33" s="69"/>
      <c r="KDK33" s="69"/>
      <c r="KDS33" s="69"/>
      <c r="KEA33" s="69"/>
      <c r="KEI33" s="69"/>
      <c r="KEQ33" s="69"/>
      <c r="KEY33" s="69"/>
      <c r="KFG33" s="69"/>
      <c r="KFO33" s="69"/>
      <c r="KFW33" s="69"/>
      <c r="KGE33" s="69"/>
      <c r="KGM33" s="69"/>
      <c r="KGU33" s="69"/>
      <c r="KHC33" s="69"/>
      <c r="KHK33" s="69"/>
      <c r="KHS33" s="69"/>
      <c r="KIA33" s="69"/>
      <c r="KII33" s="69"/>
      <c r="KIQ33" s="69"/>
      <c r="KIY33" s="69"/>
      <c r="KJG33" s="69"/>
      <c r="KJO33" s="69"/>
      <c r="KJW33" s="69"/>
      <c r="KKE33" s="69"/>
      <c r="KKM33" s="69"/>
      <c r="KKU33" s="69"/>
      <c r="KLC33" s="69"/>
      <c r="KLK33" s="69"/>
      <c r="KLS33" s="69"/>
      <c r="KMA33" s="69"/>
      <c r="KMI33" s="69"/>
      <c r="KMQ33" s="69"/>
      <c r="KMY33" s="69"/>
      <c r="KNG33" s="69"/>
      <c r="KNO33" s="69"/>
      <c r="KNW33" s="69"/>
      <c r="KOE33" s="69"/>
      <c r="KOM33" s="69"/>
      <c r="KOU33" s="69"/>
      <c r="KPC33" s="69"/>
      <c r="KPK33" s="69"/>
      <c r="KPS33" s="69"/>
      <c r="KQA33" s="69"/>
      <c r="KQI33" s="69"/>
      <c r="KQQ33" s="69"/>
      <c r="KQY33" s="69"/>
      <c r="KRG33" s="69"/>
      <c r="KRO33" s="69"/>
      <c r="KRW33" s="69"/>
      <c r="KSE33" s="69"/>
      <c r="KSM33" s="69"/>
      <c r="KSU33" s="69"/>
      <c r="KTC33" s="69"/>
      <c r="KTK33" s="69"/>
      <c r="KTS33" s="69"/>
      <c r="KUA33" s="69"/>
      <c r="KUI33" s="69"/>
      <c r="KUQ33" s="69"/>
      <c r="KUY33" s="69"/>
      <c r="KVG33" s="69"/>
      <c r="KVO33" s="69"/>
      <c r="KVW33" s="69"/>
      <c r="KWE33" s="69"/>
      <c r="KWM33" s="69"/>
      <c r="KWU33" s="69"/>
      <c r="KXC33" s="69"/>
      <c r="KXK33" s="69"/>
      <c r="KXS33" s="69"/>
      <c r="KYA33" s="69"/>
      <c r="KYI33" s="69"/>
      <c r="KYQ33" s="69"/>
      <c r="KYY33" s="69"/>
      <c r="KZG33" s="69"/>
      <c r="KZO33" s="69"/>
      <c r="KZW33" s="69"/>
      <c r="LAE33" s="69"/>
      <c r="LAM33" s="69"/>
      <c r="LAU33" s="69"/>
      <c r="LBC33" s="69"/>
      <c r="LBK33" s="69"/>
      <c r="LBS33" s="69"/>
      <c r="LCA33" s="69"/>
      <c r="LCI33" s="69"/>
      <c r="LCQ33" s="69"/>
      <c r="LCY33" s="69"/>
      <c r="LDG33" s="69"/>
      <c r="LDO33" s="69"/>
      <c r="LDW33" s="69"/>
      <c r="LEE33" s="69"/>
      <c r="LEM33" s="69"/>
      <c r="LEU33" s="69"/>
      <c r="LFC33" s="69"/>
      <c r="LFK33" s="69"/>
      <c r="LFS33" s="69"/>
      <c r="LGA33" s="69"/>
      <c r="LGI33" s="69"/>
      <c r="LGQ33" s="69"/>
      <c r="LGY33" s="69"/>
      <c r="LHG33" s="69"/>
      <c r="LHO33" s="69"/>
      <c r="LHW33" s="69"/>
      <c r="LIE33" s="69"/>
      <c r="LIM33" s="69"/>
      <c r="LIU33" s="69"/>
      <c r="LJC33" s="69"/>
      <c r="LJK33" s="69"/>
      <c r="LJS33" s="69"/>
      <c r="LKA33" s="69"/>
      <c r="LKI33" s="69"/>
      <c r="LKQ33" s="69"/>
      <c r="LKY33" s="69"/>
      <c r="LLG33" s="69"/>
      <c r="LLO33" s="69"/>
      <c r="LLW33" s="69"/>
      <c r="LME33" s="69"/>
      <c r="LMM33" s="69"/>
      <c r="LMU33" s="69"/>
      <c r="LNC33" s="69"/>
      <c r="LNK33" s="69"/>
      <c r="LNS33" s="69"/>
      <c r="LOA33" s="69"/>
      <c r="LOI33" s="69"/>
      <c r="LOQ33" s="69"/>
      <c r="LOY33" s="69"/>
      <c r="LPG33" s="69"/>
      <c r="LPO33" s="69"/>
      <c r="LPW33" s="69"/>
      <c r="LQE33" s="69"/>
      <c r="LQM33" s="69"/>
      <c r="LQU33" s="69"/>
      <c r="LRC33" s="69"/>
      <c r="LRK33" s="69"/>
      <c r="LRS33" s="69"/>
      <c r="LSA33" s="69"/>
      <c r="LSI33" s="69"/>
      <c r="LSQ33" s="69"/>
      <c r="LSY33" s="69"/>
      <c r="LTG33" s="69"/>
      <c r="LTO33" s="69"/>
      <c r="LTW33" s="69"/>
      <c r="LUE33" s="69"/>
      <c r="LUM33" s="69"/>
      <c r="LUU33" s="69"/>
      <c r="LVC33" s="69"/>
      <c r="LVK33" s="69"/>
      <c r="LVS33" s="69"/>
      <c r="LWA33" s="69"/>
      <c r="LWI33" s="69"/>
      <c r="LWQ33" s="69"/>
      <c r="LWY33" s="69"/>
      <c r="LXG33" s="69"/>
      <c r="LXO33" s="69"/>
      <c r="LXW33" s="69"/>
      <c r="LYE33" s="69"/>
      <c r="LYM33" s="69"/>
      <c r="LYU33" s="69"/>
      <c r="LZC33" s="69"/>
      <c r="LZK33" s="69"/>
      <c r="LZS33" s="69"/>
      <c r="MAA33" s="69"/>
      <c r="MAI33" s="69"/>
      <c r="MAQ33" s="69"/>
      <c r="MAY33" s="69"/>
      <c r="MBG33" s="69"/>
      <c r="MBO33" s="69"/>
      <c r="MBW33" s="69"/>
      <c r="MCE33" s="69"/>
      <c r="MCM33" s="69"/>
      <c r="MCU33" s="69"/>
      <c r="MDC33" s="69"/>
      <c r="MDK33" s="69"/>
      <c r="MDS33" s="69"/>
      <c r="MEA33" s="69"/>
      <c r="MEI33" s="69"/>
      <c r="MEQ33" s="69"/>
      <c r="MEY33" s="69"/>
      <c r="MFG33" s="69"/>
      <c r="MFO33" s="69"/>
      <c r="MFW33" s="69"/>
      <c r="MGE33" s="69"/>
      <c r="MGM33" s="69"/>
      <c r="MGU33" s="69"/>
      <c r="MHC33" s="69"/>
      <c r="MHK33" s="69"/>
      <c r="MHS33" s="69"/>
      <c r="MIA33" s="69"/>
      <c r="MII33" s="69"/>
      <c r="MIQ33" s="69"/>
      <c r="MIY33" s="69"/>
      <c r="MJG33" s="69"/>
      <c r="MJO33" s="69"/>
      <c r="MJW33" s="69"/>
      <c r="MKE33" s="69"/>
      <c r="MKM33" s="69"/>
      <c r="MKU33" s="69"/>
      <c r="MLC33" s="69"/>
      <c r="MLK33" s="69"/>
      <c r="MLS33" s="69"/>
      <c r="MMA33" s="69"/>
      <c r="MMI33" s="69"/>
      <c r="MMQ33" s="69"/>
      <c r="MMY33" s="69"/>
      <c r="MNG33" s="69"/>
      <c r="MNO33" s="69"/>
      <c r="MNW33" s="69"/>
      <c r="MOE33" s="69"/>
      <c r="MOM33" s="69"/>
      <c r="MOU33" s="69"/>
      <c r="MPC33" s="69"/>
      <c r="MPK33" s="69"/>
      <c r="MPS33" s="69"/>
      <c r="MQA33" s="69"/>
      <c r="MQI33" s="69"/>
      <c r="MQQ33" s="69"/>
      <c r="MQY33" s="69"/>
      <c r="MRG33" s="69"/>
      <c r="MRO33" s="69"/>
      <c r="MRW33" s="69"/>
      <c r="MSE33" s="69"/>
      <c r="MSM33" s="69"/>
      <c r="MSU33" s="69"/>
      <c r="MTC33" s="69"/>
      <c r="MTK33" s="69"/>
      <c r="MTS33" s="69"/>
      <c r="MUA33" s="69"/>
      <c r="MUI33" s="69"/>
      <c r="MUQ33" s="69"/>
      <c r="MUY33" s="69"/>
      <c r="MVG33" s="69"/>
      <c r="MVO33" s="69"/>
      <c r="MVW33" s="69"/>
      <c r="MWE33" s="69"/>
      <c r="MWM33" s="69"/>
      <c r="MWU33" s="69"/>
      <c r="MXC33" s="69"/>
      <c r="MXK33" s="69"/>
      <c r="MXS33" s="69"/>
      <c r="MYA33" s="69"/>
      <c r="MYI33" s="69"/>
      <c r="MYQ33" s="69"/>
      <c r="MYY33" s="69"/>
      <c r="MZG33" s="69"/>
      <c r="MZO33" s="69"/>
      <c r="MZW33" s="69"/>
      <c r="NAE33" s="69"/>
      <c r="NAM33" s="69"/>
      <c r="NAU33" s="69"/>
      <c r="NBC33" s="69"/>
      <c r="NBK33" s="69"/>
      <c r="NBS33" s="69"/>
      <c r="NCA33" s="69"/>
      <c r="NCI33" s="69"/>
      <c r="NCQ33" s="69"/>
      <c r="NCY33" s="69"/>
      <c r="NDG33" s="69"/>
      <c r="NDO33" s="69"/>
      <c r="NDW33" s="69"/>
      <c r="NEE33" s="69"/>
      <c r="NEM33" s="69"/>
      <c r="NEU33" s="69"/>
      <c r="NFC33" s="69"/>
      <c r="NFK33" s="69"/>
      <c r="NFS33" s="69"/>
      <c r="NGA33" s="69"/>
      <c r="NGI33" s="69"/>
      <c r="NGQ33" s="69"/>
      <c r="NGY33" s="69"/>
      <c r="NHG33" s="69"/>
      <c r="NHO33" s="69"/>
      <c r="NHW33" s="69"/>
      <c r="NIE33" s="69"/>
      <c r="NIM33" s="69"/>
      <c r="NIU33" s="69"/>
      <c r="NJC33" s="69"/>
      <c r="NJK33" s="69"/>
      <c r="NJS33" s="69"/>
      <c r="NKA33" s="69"/>
      <c r="NKI33" s="69"/>
      <c r="NKQ33" s="69"/>
      <c r="NKY33" s="69"/>
      <c r="NLG33" s="69"/>
      <c r="NLO33" s="69"/>
      <c r="NLW33" s="69"/>
      <c r="NME33" s="69"/>
      <c r="NMM33" s="69"/>
      <c r="NMU33" s="69"/>
      <c r="NNC33" s="69"/>
      <c r="NNK33" s="69"/>
      <c r="NNS33" s="69"/>
      <c r="NOA33" s="69"/>
      <c r="NOI33" s="69"/>
      <c r="NOQ33" s="69"/>
      <c r="NOY33" s="69"/>
      <c r="NPG33" s="69"/>
      <c r="NPO33" s="69"/>
      <c r="NPW33" s="69"/>
      <c r="NQE33" s="69"/>
      <c r="NQM33" s="69"/>
      <c r="NQU33" s="69"/>
      <c r="NRC33" s="69"/>
      <c r="NRK33" s="69"/>
      <c r="NRS33" s="69"/>
      <c r="NSA33" s="69"/>
      <c r="NSI33" s="69"/>
      <c r="NSQ33" s="69"/>
      <c r="NSY33" s="69"/>
      <c r="NTG33" s="69"/>
      <c r="NTO33" s="69"/>
      <c r="NTW33" s="69"/>
      <c r="NUE33" s="69"/>
      <c r="NUM33" s="69"/>
      <c r="NUU33" s="69"/>
      <c r="NVC33" s="69"/>
      <c r="NVK33" s="69"/>
      <c r="NVS33" s="69"/>
      <c r="NWA33" s="69"/>
      <c r="NWI33" s="69"/>
      <c r="NWQ33" s="69"/>
      <c r="NWY33" s="69"/>
      <c r="NXG33" s="69"/>
      <c r="NXO33" s="69"/>
      <c r="NXW33" s="69"/>
      <c r="NYE33" s="69"/>
      <c r="NYM33" s="69"/>
      <c r="NYU33" s="69"/>
      <c r="NZC33" s="69"/>
      <c r="NZK33" s="69"/>
      <c r="NZS33" s="69"/>
      <c r="OAA33" s="69"/>
      <c r="OAI33" s="69"/>
      <c r="OAQ33" s="69"/>
      <c r="OAY33" s="69"/>
      <c r="OBG33" s="69"/>
      <c r="OBO33" s="69"/>
      <c r="OBW33" s="69"/>
      <c r="OCE33" s="69"/>
      <c r="OCM33" s="69"/>
      <c r="OCU33" s="69"/>
      <c r="ODC33" s="69"/>
      <c r="ODK33" s="69"/>
      <c r="ODS33" s="69"/>
      <c r="OEA33" s="69"/>
      <c r="OEI33" s="69"/>
      <c r="OEQ33" s="69"/>
      <c r="OEY33" s="69"/>
      <c r="OFG33" s="69"/>
      <c r="OFO33" s="69"/>
      <c r="OFW33" s="69"/>
      <c r="OGE33" s="69"/>
      <c r="OGM33" s="69"/>
      <c r="OGU33" s="69"/>
      <c r="OHC33" s="69"/>
      <c r="OHK33" s="69"/>
      <c r="OHS33" s="69"/>
      <c r="OIA33" s="69"/>
      <c r="OII33" s="69"/>
      <c r="OIQ33" s="69"/>
      <c r="OIY33" s="69"/>
      <c r="OJG33" s="69"/>
      <c r="OJO33" s="69"/>
      <c r="OJW33" s="69"/>
      <c r="OKE33" s="69"/>
      <c r="OKM33" s="69"/>
      <c r="OKU33" s="69"/>
      <c r="OLC33" s="69"/>
      <c r="OLK33" s="69"/>
      <c r="OLS33" s="69"/>
      <c r="OMA33" s="69"/>
      <c r="OMI33" s="69"/>
      <c r="OMQ33" s="69"/>
      <c r="OMY33" s="69"/>
      <c r="ONG33" s="69"/>
      <c r="ONO33" s="69"/>
      <c r="ONW33" s="69"/>
      <c r="OOE33" s="69"/>
      <c r="OOM33" s="69"/>
      <c r="OOU33" s="69"/>
      <c r="OPC33" s="69"/>
      <c r="OPK33" s="69"/>
      <c r="OPS33" s="69"/>
      <c r="OQA33" s="69"/>
      <c r="OQI33" s="69"/>
      <c r="OQQ33" s="69"/>
      <c r="OQY33" s="69"/>
      <c r="ORG33" s="69"/>
      <c r="ORO33" s="69"/>
      <c r="ORW33" s="69"/>
      <c r="OSE33" s="69"/>
      <c r="OSM33" s="69"/>
      <c r="OSU33" s="69"/>
      <c r="OTC33" s="69"/>
      <c r="OTK33" s="69"/>
      <c r="OTS33" s="69"/>
      <c r="OUA33" s="69"/>
      <c r="OUI33" s="69"/>
      <c r="OUQ33" s="69"/>
      <c r="OUY33" s="69"/>
      <c r="OVG33" s="69"/>
      <c r="OVO33" s="69"/>
      <c r="OVW33" s="69"/>
      <c r="OWE33" s="69"/>
      <c r="OWM33" s="69"/>
      <c r="OWU33" s="69"/>
      <c r="OXC33" s="69"/>
      <c r="OXK33" s="69"/>
      <c r="OXS33" s="69"/>
      <c r="OYA33" s="69"/>
      <c r="OYI33" s="69"/>
      <c r="OYQ33" s="69"/>
      <c r="OYY33" s="69"/>
      <c r="OZG33" s="69"/>
      <c r="OZO33" s="69"/>
      <c r="OZW33" s="69"/>
      <c r="PAE33" s="69"/>
      <c r="PAM33" s="69"/>
      <c r="PAU33" s="69"/>
      <c r="PBC33" s="69"/>
      <c r="PBK33" s="69"/>
      <c r="PBS33" s="69"/>
      <c r="PCA33" s="69"/>
      <c r="PCI33" s="69"/>
      <c r="PCQ33" s="69"/>
      <c r="PCY33" s="69"/>
      <c r="PDG33" s="69"/>
      <c r="PDO33" s="69"/>
      <c r="PDW33" s="69"/>
      <c r="PEE33" s="69"/>
      <c r="PEM33" s="69"/>
      <c r="PEU33" s="69"/>
      <c r="PFC33" s="69"/>
      <c r="PFK33" s="69"/>
      <c r="PFS33" s="69"/>
      <c r="PGA33" s="69"/>
      <c r="PGI33" s="69"/>
      <c r="PGQ33" s="69"/>
      <c r="PGY33" s="69"/>
      <c r="PHG33" s="69"/>
      <c r="PHO33" s="69"/>
      <c r="PHW33" s="69"/>
      <c r="PIE33" s="69"/>
      <c r="PIM33" s="69"/>
      <c r="PIU33" s="69"/>
      <c r="PJC33" s="69"/>
      <c r="PJK33" s="69"/>
      <c r="PJS33" s="69"/>
      <c r="PKA33" s="69"/>
      <c r="PKI33" s="69"/>
      <c r="PKQ33" s="69"/>
      <c r="PKY33" s="69"/>
      <c r="PLG33" s="69"/>
      <c r="PLO33" s="69"/>
      <c r="PLW33" s="69"/>
      <c r="PME33" s="69"/>
      <c r="PMM33" s="69"/>
      <c r="PMU33" s="69"/>
      <c r="PNC33" s="69"/>
      <c r="PNK33" s="69"/>
      <c r="PNS33" s="69"/>
      <c r="POA33" s="69"/>
      <c r="POI33" s="69"/>
      <c r="POQ33" s="69"/>
      <c r="POY33" s="69"/>
      <c r="PPG33" s="69"/>
      <c r="PPO33" s="69"/>
      <c r="PPW33" s="69"/>
      <c r="PQE33" s="69"/>
      <c r="PQM33" s="69"/>
      <c r="PQU33" s="69"/>
      <c r="PRC33" s="69"/>
      <c r="PRK33" s="69"/>
      <c r="PRS33" s="69"/>
      <c r="PSA33" s="69"/>
      <c r="PSI33" s="69"/>
      <c r="PSQ33" s="69"/>
      <c r="PSY33" s="69"/>
      <c r="PTG33" s="69"/>
      <c r="PTO33" s="69"/>
      <c r="PTW33" s="69"/>
      <c r="PUE33" s="69"/>
      <c r="PUM33" s="69"/>
      <c r="PUU33" s="69"/>
      <c r="PVC33" s="69"/>
      <c r="PVK33" s="69"/>
      <c r="PVS33" s="69"/>
      <c r="PWA33" s="69"/>
      <c r="PWI33" s="69"/>
      <c r="PWQ33" s="69"/>
      <c r="PWY33" s="69"/>
      <c r="PXG33" s="69"/>
      <c r="PXO33" s="69"/>
      <c r="PXW33" s="69"/>
      <c r="PYE33" s="69"/>
      <c r="PYM33" s="69"/>
      <c r="PYU33" s="69"/>
      <c r="PZC33" s="69"/>
      <c r="PZK33" s="69"/>
      <c r="PZS33" s="69"/>
      <c r="QAA33" s="69"/>
      <c r="QAI33" s="69"/>
      <c r="QAQ33" s="69"/>
      <c r="QAY33" s="69"/>
      <c r="QBG33" s="69"/>
      <c r="QBO33" s="69"/>
      <c r="QBW33" s="69"/>
      <c r="QCE33" s="69"/>
      <c r="QCM33" s="69"/>
      <c r="QCU33" s="69"/>
      <c r="QDC33" s="69"/>
      <c r="QDK33" s="69"/>
      <c r="QDS33" s="69"/>
      <c r="QEA33" s="69"/>
      <c r="QEI33" s="69"/>
      <c r="QEQ33" s="69"/>
      <c r="QEY33" s="69"/>
      <c r="QFG33" s="69"/>
      <c r="QFO33" s="69"/>
      <c r="QFW33" s="69"/>
      <c r="QGE33" s="69"/>
      <c r="QGM33" s="69"/>
      <c r="QGU33" s="69"/>
      <c r="QHC33" s="69"/>
      <c r="QHK33" s="69"/>
      <c r="QHS33" s="69"/>
      <c r="QIA33" s="69"/>
      <c r="QII33" s="69"/>
      <c r="QIQ33" s="69"/>
      <c r="QIY33" s="69"/>
      <c r="QJG33" s="69"/>
      <c r="QJO33" s="69"/>
      <c r="QJW33" s="69"/>
      <c r="QKE33" s="69"/>
      <c r="QKM33" s="69"/>
      <c r="QKU33" s="69"/>
      <c r="QLC33" s="69"/>
      <c r="QLK33" s="69"/>
      <c r="QLS33" s="69"/>
      <c r="QMA33" s="69"/>
      <c r="QMI33" s="69"/>
      <c r="QMQ33" s="69"/>
      <c r="QMY33" s="69"/>
      <c r="QNG33" s="69"/>
      <c r="QNO33" s="69"/>
      <c r="QNW33" s="69"/>
      <c r="QOE33" s="69"/>
      <c r="QOM33" s="69"/>
      <c r="QOU33" s="69"/>
      <c r="QPC33" s="69"/>
      <c r="QPK33" s="69"/>
      <c r="QPS33" s="69"/>
      <c r="QQA33" s="69"/>
      <c r="QQI33" s="69"/>
      <c r="QQQ33" s="69"/>
      <c r="QQY33" s="69"/>
      <c r="QRG33" s="69"/>
      <c r="QRO33" s="69"/>
      <c r="QRW33" s="69"/>
      <c r="QSE33" s="69"/>
      <c r="QSM33" s="69"/>
      <c r="QSU33" s="69"/>
      <c r="QTC33" s="69"/>
      <c r="QTK33" s="69"/>
      <c r="QTS33" s="69"/>
      <c r="QUA33" s="69"/>
      <c r="QUI33" s="69"/>
      <c r="QUQ33" s="69"/>
      <c r="QUY33" s="69"/>
      <c r="QVG33" s="69"/>
      <c r="QVO33" s="69"/>
      <c r="QVW33" s="69"/>
      <c r="QWE33" s="69"/>
      <c r="QWM33" s="69"/>
      <c r="QWU33" s="69"/>
      <c r="QXC33" s="69"/>
      <c r="QXK33" s="69"/>
      <c r="QXS33" s="69"/>
      <c r="QYA33" s="69"/>
      <c r="QYI33" s="69"/>
      <c r="QYQ33" s="69"/>
      <c r="QYY33" s="69"/>
      <c r="QZG33" s="69"/>
      <c r="QZO33" s="69"/>
      <c r="QZW33" s="69"/>
      <c r="RAE33" s="69"/>
      <c r="RAM33" s="69"/>
      <c r="RAU33" s="69"/>
      <c r="RBC33" s="69"/>
      <c r="RBK33" s="69"/>
      <c r="RBS33" s="69"/>
      <c r="RCA33" s="69"/>
      <c r="RCI33" s="69"/>
      <c r="RCQ33" s="69"/>
      <c r="RCY33" s="69"/>
      <c r="RDG33" s="69"/>
      <c r="RDO33" s="69"/>
      <c r="RDW33" s="69"/>
      <c r="REE33" s="69"/>
      <c r="REM33" s="69"/>
      <c r="REU33" s="69"/>
      <c r="RFC33" s="69"/>
      <c r="RFK33" s="69"/>
      <c r="RFS33" s="69"/>
      <c r="RGA33" s="69"/>
      <c r="RGI33" s="69"/>
      <c r="RGQ33" s="69"/>
      <c r="RGY33" s="69"/>
      <c r="RHG33" s="69"/>
      <c r="RHO33" s="69"/>
      <c r="RHW33" s="69"/>
      <c r="RIE33" s="69"/>
      <c r="RIM33" s="69"/>
      <c r="RIU33" s="69"/>
      <c r="RJC33" s="69"/>
      <c r="RJK33" s="69"/>
      <c r="RJS33" s="69"/>
      <c r="RKA33" s="69"/>
      <c r="RKI33" s="69"/>
      <c r="RKQ33" s="69"/>
      <c r="RKY33" s="69"/>
      <c r="RLG33" s="69"/>
      <c r="RLO33" s="69"/>
      <c r="RLW33" s="69"/>
      <c r="RME33" s="69"/>
      <c r="RMM33" s="69"/>
      <c r="RMU33" s="69"/>
      <c r="RNC33" s="69"/>
      <c r="RNK33" s="69"/>
      <c r="RNS33" s="69"/>
      <c r="ROA33" s="69"/>
      <c r="ROI33" s="69"/>
      <c r="ROQ33" s="69"/>
      <c r="ROY33" s="69"/>
      <c r="RPG33" s="69"/>
      <c r="RPO33" s="69"/>
      <c r="RPW33" s="69"/>
      <c r="RQE33" s="69"/>
      <c r="RQM33" s="69"/>
      <c r="RQU33" s="69"/>
      <c r="RRC33" s="69"/>
      <c r="RRK33" s="69"/>
      <c r="RRS33" s="69"/>
      <c r="RSA33" s="69"/>
      <c r="RSI33" s="69"/>
      <c r="RSQ33" s="69"/>
      <c r="RSY33" s="69"/>
      <c r="RTG33" s="69"/>
      <c r="RTO33" s="69"/>
      <c r="RTW33" s="69"/>
      <c r="RUE33" s="69"/>
      <c r="RUM33" s="69"/>
      <c r="RUU33" s="69"/>
      <c r="RVC33" s="69"/>
      <c r="RVK33" s="69"/>
      <c r="RVS33" s="69"/>
      <c r="RWA33" s="69"/>
      <c r="RWI33" s="69"/>
      <c r="RWQ33" s="69"/>
      <c r="RWY33" s="69"/>
      <c r="RXG33" s="69"/>
      <c r="RXO33" s="69"/>
      <c r="RXW33" s="69"/>
      <c r="RYE33" s="69"/>
      <c r="RYM33" s="69"/>
      <c r="RYU33" s="69"/>
      <c r="RZC33" s="69"/>
      <c r="RZK33" s="69"/>
      <c r="RZS33" s="69"/>
      <c r="SAA33" s="69"/>
      <c r="SAI33" s="69"/>
      <c r="SAQ33" s="69"/>
      <c r="SAY33" s="69"/>
      <c r="SBG33" s="69"/>
      <c r="SBO33" s="69"/>
      <c r="SBW33" s="69"/>
      <c r="SCE33" s="69"/>
      <c r="SCM33" s="69"/>
      <c r="SCU33" s="69"/>
      <c r="SDC33" s="69"/>
      <c r="SDK33" s="69"/>
      <c r="SDS33" s="69"/>
      <c r="SEA33" s="69"/>
      <c r="SEI33" s="69"/>
      <c r="SEQ33" s="69"/>
      <c r="SEY33" s="69"/>
      <c r="SFG33" s="69"/>
      <c r="SFO33" s="69"/>
      <c r="SFW33" s="69"/>
      <c r="SGE33" s="69"/>
      <c r="SGM33" s="69"/>
      <c r="SGU33" s="69"/>
      <c r="SHC33" s="69"/>
      <c r="SHK33" s="69"/>
      <c r="SHS33" s="69"/>
      <c r="SIA33" s="69"/>
      <c r="SII33" s="69"/>
      <c r="SIQ33" s="69"/>
      <c r="SIY33" s="69"/>
      <c r="SJG33" s="69"/>
      <c r="SJO33" s="69"/>
      <c r="SJW33" s="69"/>
      <c r="SKE33" s="69"/>
      <c r="SKM33" s="69"/>
      <c r="SKU33" s="69"/>
      <c r="SLC33" s="69"/>
      <c r="SLK33" s="69"/>
      <c r="SLS33" s="69"/>
      <c r="SMA33" s="69"/>
      <c r="SMI33" s="69"/>
      <c r="SMQ33" s="69"/>
      <c r="SMY33" s="69"/>
      <c r="SNG33" s="69"/>
      <c r="SNO33" s="69"/>
      <c r="SNW33" s="69"/>
      <c r="SOE33" s="69"/>
      <c r="SOM33" s="69"/>
      <c r="SOU33" s="69"/>
      <c r="SPC33" s="69"/>
      <c r="SPK33" s="69"/>
      <c r="SPS33" s="69"/>
      <c r="SQA33" s="69"/>
      <c r="SQI33" s="69"/>
      <c r="SQQ33" s="69"/>
      <c r="SQY33" s="69"/>
      <c r="SRG33" s="69"/>
      <c r="SRO33" s="69"/>
      <c r="SRW33" s="69"/>
      <c r="SSE33" s="69"/>
      <c r="SSM33" s="69"/>
      <c r="SSU33" s="69"/>
      <c r="STC33" s="69"/>
      <c r="STK33" s="69"/>
      <c r="STS33" s="69"/>
      <c r="SUA33" s="69"/>
      <c r="SUI33" s="69"/>
      <c r="SUQ33" s="69"/>
      <c r="SUY33" s="69"/>
      <c r="SVG33" s="69"/>
      <c r="SVO33" s="69"/>
      <c r="SVW33" s="69"/>
      <c r="SWE33" s="69"/>
      <c r="SWM33" s="69"/>
      <c r="SWU33" s="69"/>
      <c r="SXC33" s="69"/>
      <c r="SXK33" s="69"/>
      <c r="SXS33" s="69"/>
      <c r="SYA33" s="69"/>
      <c r="SYI33" s="69"/>
      <c r="SYQ33" s="69"/>
      <c r="SYY33" s="69"/>
      <c r="SZG33" s="69"/>
      <c r="SZO33" s="69"/>
      <c r="SZW33" s="69"/>
      <c r="TAE33" s="69"/>
      <c r="TAM33" s="69"/>
      <c r="TAU33" s="69"/>
      <c r="TBC33" s="69"/>
      <c r="TBK33" s="69"/>
      <c r="TBS33" s="69"/>
      <c r="TCA33" s="69"/>
      <c r="TCI33" s="69"/>
      <c r="TCQ33" s="69"/>
      <c r="TCY33" s="69"/>
      <c r="TDG33" s="69"/>
      <c r="TDO33" s="69"/>
      <c r="TDW33" s="69"/>
      <c r="TEE33" s="69"/>
      <c r="TEM33" s="69"/>
      <c r="TEU33" s="69"/>
      <c r="TFC33" s="69"/>
      <c r="TFK33" s="69"/>
      <c r="TFS33" s="69"/>
      <c r="TGA33" s="69"/>
      <c r="TGI33" s="69"/>
      <c r="TGQ33" s="69"/>
      <c r="TGY33" s="69"/>
      <c r="THG33" s="69"/>
      <c r="THO33" s="69"/>
      <c r="THW33" s="69"/>
      <c r="TIE33" s="69"/>
      <c r="TIM33" s="69"/>
      <c r="TIU33" s="69"/>
      <c r="TJC33" s="69"/>
      <c r="TJK33" s="69"/>
      <c r="TJS33" s="69"/>
      <c r="TKA33" s="69"/>
      <c r="TKI33" s="69"/>
      <c r="TKQ33" s="69"/>
      <c r="TKY33" s="69"/>
      <c r="TLG33" s="69"/>
      <c r="TLO33" s="69"/>
      <c r="TLW33" s="69"/>
      <c r="TME33" s="69"/>
      <c r="TMM33" s="69"/>
      <c r="TMU33" s="69"/>
      <c r="TNC33" s="69"/>
      <c r="TNK33" s="69"/>
      <c r="TNS33" s="69"/>
      <c r="TOA33" s="69"/>
      <c r="TOI33" s="69"/>
      <c r="TOQ33" s="69"/>
      <c r="TOY33" s="69"/>
      <c r="TPG33" s="69"/>
      <c r="TPO33" s="69"/>
      <c r="TPW33" s="69"/>
      <c r="TQE33" s="69"/>
      <c r="TQM33" s="69"/>
      <c r="TQU33" s="69"/>
      <c r="TRC33" s="69"/>
      <c r="TRK33" s="69"/>
      <c r="TRS33" s="69"/>
      <c r="TSA33" s="69"/>
      <c r="TSI33" s="69"/>
      <c r="TSQ33" s="69"/>
      <c r="TSY33" s="69"/>
      <c r="TTG33" s="69"/>
      <c r="TTO33" s="69"/>
      <c r="TTW33" s="69"/>
      <c r="TUE33" s="69"/>
      <c r="TUM33" s="69"/>
      <c r="TUU33" s="69"/>
      <c r="TVC33" s="69"/>
      <c r="TVK33" s="69"/>
      <c r="TVS33" s="69"/>
      <c r="TWA33" s="69"/>
      <c r="TWI33" s="69"/>
      <c r="TWQ33" s="69"/>
      <c r="TWY33" s="69"/>
      <c r="TXG33" s="69"/>
      <c r="TXO33" s="69"/>
      <c r="TXW33" s="69"/>
      <c r="TYE33" s="69"/>
      <c r="TYM33" s="69"/>
      <c r="TYU33" s="69"/>
      <c r="TZC33" s="69"/>
      <c r="TZK33" s="69"/>
      <c r="TZS33" s="69"/>
      <c r="UAA33" s="69"/>
      <c r="UAI33" s="69"/>
      <c r="UAQ33" s="69"/>
      <c r="UAY33" s="69"/>
      <c r="UBG33" s="69"/>
      <c r="UBO33" s="69"/>
      <c r="UBW33" s="69"/>
      <c r="UCE33" s="69"/>
      <c r="UCM33" s="69"/>
      <c r="UCU33" s="69"/>
      <c r="UDC33" s="69"/>
      <c r="UDK33" s="69"/>
      <c r="UDS33" s="69"/>
      <c r="UEA33" s="69"/>
      <c r="UEI33" s="69"/>
      <c r="UEQ33" s="69"/>
      <c r="UEY33" s="69"/>
      <c r="UFG33" s="69"/>
      <c r="UFO33" s="69"/>
      <c r="UFW33" s="69"/>
      <c r="UGE33" s="69"/>
      <c r="UGM33" s="69"/>
      <c r="UGU33" s="69"/>
      <c r="UHC33" s="69"/>
      <c r="UHK33" s="69"/>
      <c r="UHS33" s="69"/>
      <c r="UIA33" s="69"/>
      <c r="UII33" s="69"/>
      <c r="UIQ33" s="69"/>
      <c r="UIY33" s="69"/>
      <c r="UJG33" s="69"/>
      <c r="UJO33" s="69"/>
      <c r="UJW33" s="69"/>
      <c r="UKE33" s="69"/>
      <c r="UKM33" s="69"/>
      <c r="UKU33" s="69"/>
      <c r="ULC33" s="69"/>
      <c r="ULK33" s="69"/>
      <c r="ULS33" s="69"/>
      <c r="UMA33" s="69"/>
      <c r="UMI33" s="69"/>
      <c r="UMQ33" s="69"/>
      <c r="UMY33" s="69"/>
      <c r="UNG33" s="69"/>
      <c r="UNO33" s="69"/>
      <c r="UNW33" s="69"/>
      <c r="UOE33" s="69"/>
      <c r="UOM33" s="69"/>
      <c r="UOU33" s="69"/>
      <c r="UPC33" s="69"/>
      <c r="UPK33" s="69"/>
      <c r="UPS33" s="69"/>
      <c r="UQA33" s="69"/>
      <c r="UQI33" s="69"/>
      <c r="UQQ33" s="69"/>
      <c r="UQY33" s="69"/>
      <c r="URG33" s="69"/>
      <c r="URO33" s="69"/>
      <c r="URW33" s="69"/>
      <c r="USE33" s="69"/>
      <c r="USM33" s="69"/>
      <c r="USU33" s="69"/>
      <c r="UTC33" s="69"/>
      <c r="UTK33" s="69"/>
      <c r="UTS33" s="69"/>
      <c r="UUA33" s="69"/>
      <c r="UUI33" s="69"/>
      <c r="UUQ33" s="69"/>
      <c r="UUY33" s="69"/>
      <c r="UVG33" s="69"/>
      <c r="UVO33" s="69"/>
      <c r="UVW33" s="69"/>
      <c r="UWE33" s="69"/>
      <c r="UWM33" s="69"/>
      <c r="UWU33" s="69"/>
      <c r="UXC33" s="69"/>
      <c r="UXK33" s="69"/>
      <c r="UXS33" s="69"/>
      <c r="UYA33" s="69"/>
      <c r="UYI33" s="69"/>
      <c r="UYQ33" s="69"/>
      <c r="UYY33" s="69"/>
      <c r="UZG33" s="69"/>
      <c r="UZO33" s="69"/>
      <c r="UZW33" s="69"/>
      <c r="VAE33" s="69"/>
      <c r="VAM33" s="69"/>
      <c r="VAU33" s="69"/>
      <c r="VBC33" s="69"/>
      <c r="VBK33" s="69"/>
      <c r="VBS33" s="69"/>
      <c r="VCA33" s="69"/>
      <c r="VCI33" s="69"/>
      <c r="VCQ33" s="69"/>
      <c r="VCY33" s="69"/>
      <c r="VDG33" s="69"/>
      <c r="VDO33" s="69"/>
      <c r="VDW33" s="69"/>
      <c r="VEE33" s="69"/>
      <c r="VEM33" s="69"/>
      <c r="VEU33" s="69"/>
      <c r="VFC33" s="69"/>
      <c r="VFK33" s="69"/>
      <c r="VFS33" s="69"/>
      <c r="VGA33" s="69"/>
      <c r="VGI33" s="69"/>
      <c r="VGQ33" s="69"/>
      <c r="VGY33" s="69"/>
      <c r="VHG33" s="69"/>
      <c r="VHO33" s="69"/>
      <c r="VHW33" s="69"/>
      <c r="VIE33" s="69"/>
      <c r="VIM33" s="69"/>
      <c r="VIU33" s="69"/>
      <c r="VJC33" s="69"/>
      <c r="VJK33" s="69"/>
      <c r="VJS33" s="69"/>
      <c r="VKA33" s="69"/>
      <c r="VKI33" s="69"/>
      <c r="VKQ33" s="69"/>
      <c r="VKY33" s="69"/>
      <c r="VLG33" s="69"/>
      <c r="VLO33" s="69"/>
      <c r="VLW33" s="69"/>
      <c r="VME33" s="69"/>
      <c r="VMM33" s="69"/>
      <c r="VMU33" s="69"/>
      <c r="VNC33" s="69"/>
      <c r="VNK33" s="69"/>
      <c r="VNS33" s="69"/>
      <c r="VOA33" s="69"/>
      <c r="VOI33" s="69"/>
      <c r="VOQ33" s="69"/>
      <c r="VOY33" s="69"/>
      <c r="VPG33" s="69"/>
      <c r="VPO33" s="69"/>
      <c r="VPW33" s="69"/>
      <c r="VQE33" s="69"/>
      <c r="VQM33" s="69"/>
      <c r="VQU33" s="69"/>
      <c r="VRC33" s="69"/>
      <c r="VRK33" s="69"/>
      <c r="VRS33" s="69"/>
      <c r="VSA33" s="69"/>
      <c r="VSI33" s="69"/>
      <c r="VSQ33" s="69"/>
      <c r="VSY33" s="69"/>
      <c r="VTG33" s="69"/>
      <c r="VTO33" s="69"/>
      <c r="VTW33" s="69"/>
      <c r="VUE33" s="69"/>
      <c r="VUM33" s="69"/>
      <c r="VUU33" s="69"/>
      <c r="VVC33" s="69"/>
      <c r="VVK33" s="69"/>
      <c r="VVS33" s="69"/>
      <c r="VWA33" s="69"/>
      <c r="VWI33" s="69"/>
      <c r="VWQ33" s="69"/>
      <c r="VWY33" s="69"/>
      <c r="VXG33" s="69"/>
      <c r="VXO33" s="69"/>
      <c r="VXW33" s="69"/>
      <c r="VYE33" s="69"/>
      <c r="VYM33" s="69"/>
      <c r="VYU33" s="69"/>
      <c r="VZC33" s="69"/>
      <c r="VZK33" s="69"/>
      <c r="VZS33" s="69"/>
      <c r="WAA33" s="69"/>
      <c r="WAI33" s="69"/>
      <c r="WAQ33" s="69"/>
      <c r="WAY33" s="69"/>
      <c r="WBG33" s="69"/>
      <c r="WBO33" s="69"/>
      <c r="WBW33" s="69"/>
      <c r="WCE33" s="69"/>
      <c r="WCM33" s="69"/>
      <c r="WCU33" s="69"/>
      <c r="WDC33" s="69"/>
      <c r="WDK33" s="69"/>
      <c r="WDS33" s="69"/>
      <c r="WEA33" s="69"/>
      <c r="WEI33" s="69"/>
      <c r="WEQ33" s="69"/>
      <c r="WEY33" s="69"/>
      <c r="WFG33" s="69"/>
      <c r="WFO33" s="69"/>
      <c r="WFW33" s="69"/>
      <c r="WGE33" s="69"/>
      <c r="WGM33" s="69"/>
      <c r="WGU33" s="69"/>
      <c r="WHC33" s="69"/>
      <c r="WHK33" s="69"/>
      <c r="WHS33" s="69"/>
      <c r="WIA33" s="69"/>
      <c r="WII33" s="69"/>
      <c r="WIQ33" s="69"/>
      <c r="WIY33" s="69"/>
      <c r="WJG33" s="69"/>
      <c r="WJO33" s="69"/>
      <c r="WJW33" s="69"/>
      <c r="WKE33" s="69"/>
      <c r="WKM33" s="69"/>
      <c r="WKU33" s="69"/>
      <c r="WLC33" s="69"/>
      <c r="WLK33" s="69"/>
      <c r="WLS33" s="69"/>
      <c r="WMA33" s="69"/>
      <c r="WMI33" s="69"/>
      <c r="WMQ33" s="69"/>
      <c r="WMY33" s="69"/>
      <c r="WNG33" s="69"/>
      <c r="WNO33" s="69"/>
      <c r="WNW33" s="69"/>
      <c r="WOE33" s="69"/>
      <c r="WOM33" s="69"/>
      <c r="WOU33" s="69"/>
      <c r="WPC33" s="69"/>
      <c r="WPK33" s="69"/>
      <c r="WPS33" s="69"/>
      <c r="WQA33" s="69"/>
      <c r="WQI33" s="69"/>
      <c r="WQQ33" s="69"/>
      <c r="WQY33" s="69"/>
      <c r="WRG33" s="69"/>
      <c r="WRO33" s="69"/>
      <c r="WRW33" s="69"/>
      <c r="WSE33" s="69"/>
      <c r="WSM33" s="69"/>
      <c r="WSU33" s="69"/>
      <c r="WTC33" s="69"/>
      <c r="WTK33" s="69"/>
      <c r="WTS33" s="69"/>
      <c r="WUA33" s="69"/>
      <c r="WUI33" s="69"/>
      <c r="WUQ33" s="69"/>
      <c r="WUY33" s="69"/>
      <c r="WVG33" s="69"/>
      <c r="WVO33" s="69"/>
      <c r="WVW33" s="69"/>
      <c r="WWE33" s="69"/>
      <c r="WWM33" s="69"/>
      <c r="WWU33" s="69"/>
      <c r="WXC33" s="69"/>
      <c r="WXK33" s="69"/>
      <c r="WXS33" s="69"/>
      <c r="WYA33" s="69"/>
      <c r="WYI33" s="69"/>
      <c r="WYQ33" s="69"/>
      <c r="WYY33" s="69"/>
      <c r="WZG33" s="69"/>
      <c r="WZO33" s="69"/>
      <c r="WZW33" s="69"/>
      <c r="XAE33" s="69"/>
      <c r="XAM33" s="69"/>
      <c r="XAU33" s="69"/>
      <c r="XBC33" s="69"/>
      <c r="XBK33" s="69"/>
      <c r="XBS33" s="69"/>
      <c r="XCA33" s="69"/>
      <c r="XCI33" s="69"/>
      <c r="XCQ33" s="69"/>
      <c r="XCY33" s="69"/>
      <c r="XDG33" s="69"/>
      <c r="XDO33" s="69"/>
      <c r="XDW33" s="69"/>
      <c r="XEE33" s="69"/>
      <c r="XEM33" s="69"/>
      <c r="XEU33" s="69"/>
      <c r="XFC33" s="69"/>
    </row>
    <row r="34" spans="2:1023 1031:2047 2055:3071 3079:4095 4103:5119 5127:6143 6151:7167 7175:8191 8199:9215 9223:10239 10247:11263 11271:12287 12295:13311 13319:14335 14343:15359 15367:16383" ht="15.6" x14ac:dyDescent="0.35">
      <c r="B34" s="28" t="s">
        <v>125</v>
      </c>
      <c r="C34" s="7" t="s">
        <v>64</v>
      </c>
      <c r="D34" s="7"/>
      <c r="E34" s="7"/>
      <c r="F34" s="7"/>
      <c r="G34" s="7"/>
      <c r="H34" s="31" t="s">
        <v>86</v>
      </c>
      <c r="I34" s="32">
        <f>I30/I32</f>
        <v>3004.4421737992593</v>
      </c>
      <c r="J34" s="7" t="s">
        <v>31</v>
      </c>
      <c r="O34">
        <v>32</v>
      </c>
    </row>
    <row r="35" spans="2:1023 1031:2047 2055:3071 3079:4095 4103:5119 5127:6143 6151:7167 7175:8191 8199:9215 9223:10239 10247:11263 11271:12287 12295:13311 13319:14335 14343:15359 15367:16383" x14ac:dyDescent="0.3">
      <c r="C35" s="7"/>
      <c r="D35" s="7"/>
      <c r="E35" s="7"/>
      <c r="F35" s="7"/>
      <c r="H35" s="7"/>
      <c r="I35" s="7"/>
      <c r="J35" s="7"/>
      <c r="O35">
        <v>36</v>
      </c>
    </row>
    <row r="36" spans="2:1023 1031:2047 2055:3071 3079:4095 4103:5119 5127:6143 6151:7167 7175:8191 8199:9215 9223:10239 10247:11263 11271:12287 12295:13311 13319:14335 14343:15359 15367:16383" x14ac:dyDescent="0.3">
      <c r="C36" t="s">
        <v>124</v>
      </c>
      <c r="D36" s="7"/>
      <c r="E36" s="7"/>
      <c r="F36" s="7"/>
      <c r="G36" s="31"/>
      <c r="H36" s="7"/>
      <c r="I36" s="7"/>
      <c r="J36" s="7"/>
      <c r="O36">
        <v>40</v>
      </c>
    </row>
    <row r="37" spans="2:1023 1031:2047 2055:3071 3079:4095 4103:5119 5127:6143 6151:7167 7175:8191 8199:9215 9223:10239 10247:11263 11271:12287 12295:13311 13319:14335 14343:15359 15367:16383" x14ac:dyDescent="0.3">
      <c r="C37" s="7"/>
      <c r="D37" s="7"/>
      <c r="E37" s="7"/>
      <c r="F37" s="7"/>
      <c r="G37" s="7"/>
      <c r="H37" s="7"/>
      <c r="I37" s="7"/>
      <c r="J37" s="7"/>
      <c r="O37">
        <v>44</v>
      </c>
    </row>
    <row r="38" spans="2:1023 1031:2047 2055:3071 3079:4095 4103:5119 5127:6143 6151:7167 7175:8191 8199:9215 9223:10239 10247:11263 11271:12287 12295:13311 13319:14335 14343:15359 15367:16383" x14ac:dyDescent="0.3">
      <c r="B38" s="28" t="s">
        <v>107</v>
      </c>
      <c r="C38" s="7" t="s">
        <v>70</v>
      </c>
      <c r="D38" s="7"/>
      <c r="E38" s="7"/>
      <c r="F38" s="7"/>
      <c r="G38" s="7"/>
      <c r="H38" s="7" t="s">
        <v>71</v>
      </c>
      <c r="I38" s="34">
        <f>SQRT((I34*I17)/(I6*I7))</f>
        <v>5.2792538386364321</v>
      </c>
      <c r="J38" s="7" t="s">
        <v>23</v>
      </c>
      <c r="O38">
        <v>48</v>
      </c>
    </row>
    <row r="39" spans="2:1023 1031:2047 2055:3071 3079:4095 4103:5119 5127:6143 6151:7167 7175:8191 8199:9215 9223:10239 10247:11263 11271:12287 12295:13311 13319:14335 14343:15359 15367:16383" x14ac:dyDescent="0.3">
      <c r="C39" s="7"/>
      <c r="D39" s="7"/>
      <c r="E39" s="7"/>
      <c r="F39" s="7"/>
      <c r="G39" s="7"/>
      <c r="H39" s="7"/>
      <c r="I39" s="7"/>
      <c r="J39" s="7"/>
      <c r="O39">
        <v>52</v>
      </c>
    </row>
    <row r="40" spans="2:1023 1031:2047 2055:3071 3079:4095 4103:5119 5127:6143 6151:7167 7175:8191 8199:9215 9223:10239 10247:11263 11271:12287 12295:13311 13319:14335 14343:15359 15367:16383" x14ac:dyDescent="0.3">
      <c r="C40" s="7" t="s">
        <v>72</v>
      </c>
      <c r="D40" s="7"/>
      <c r="E40" s="7"/>
      <c r="F40" s="7"/>
      <c r="G40" s="7"/>
      <c r="H40" s="7"/>
      <c r="I40" s="7"/>
      <c r="J40" s="7"/>
      <c r="O40">
        <v>56</v>
      </c>
    </row>
    <row r="41" spans="2:1023 1031:2047 2055:3071 3079:4095 4103:5119 5127:6143 6151:7167 7175:8191 8199:9215 9223:10239 10247:11263 11271:12287 12295:13311 13319:14335 14343:15359 15367:16383" ht="15" thickBot="1" x14ac:dyDescent="0.35">
      <c r="C41" s="7"/>
      <c r="D41" s="7"/>
      <c r="E41" s="7"/>
      <c r="F41" s="7"/>
      <c r="G41" s="7"/>
      <c r="H41" s="7"/>
      <c r="I41" s="7"/>
      <c r="J41" s="7"/>
      <c r="O41">
        <v>60</v>
      </c>
    </row>
    <row r="42" spans="2:1023 1031:2047 2055:3071 3079:4095 4103:5119 5127:6143 6151:7167 7175:8191 8199:9215 9223:10239 10247:11263 11271:12287 12295:13311 13319:14335 14343:15359 15367:16383" ht="15" thickBot="1" x14ac:dyDescent="0.35">
      <c r="C42" s="7"/>
      <c r="D42" s="7"/>
      <c r="E42" s="7" t="s">
        <v>73</v>
      </c>
      <c r="F42" s="7"/>
      <c r="G42" s="41" cm="1">
        <f t="array" ref="G42">MIN(_xlfn._xlws.FILTER(O18:O43, O18:O43&gt;=I38))</f>
        <v>6</v>
      </c>
      <c r="H42" s="76" t="s">
        <v>23</v>
      </c>
      <c r="I42" s="7"/>
      <c r="J42" s="7"/>
    </row>
    <row r="43" spans="2:1023 1031:2047 2055:3071 3079:4095 4103:5119 5127:6143 6151:7167 7175:8191 8199:9215 9223:10239 10247:11263 11271:12287 12295:13311 13319:14335 14343:15359 15367:16383" x14ac:dyDescent="0.3">
      <c r="C43" s="7"/>
      <c r="D43" s="7"/>
      <c r="E43" s="7"/>
      <c r="F43" s="7"/>
      <c r="G43" s="7"/>
      <c r="H43" s="7"/>
      <c r="I43" s="7"/>
      <c r="J43" s="7"/>
    </row>
    <row r="44" spans="2:1023 1031:2047 2055:3071 3079:4095 4103:5119 5127:6143 6151:7167 7175:8191 8199:9215 9223:10239 10247:11263 11271:12287 12295:13311 13319:14335 14343:15359 15367:16383" x14ac:dyDescent="0.3">
      <c r="C44" s="7"/>
      <c r="D44" s="7"/>
      <c r="E44" s="7"/>
      <c r="F44" s="7"/>
      <c r="G44" s="7"/>
      <c r="H44" s="7"/>
      <c r="I44" s="7"/>
      <c r="J44" s="7"/>
    </row>
    <row r="45" spans="2:1023 1031:2047 2055:3071 3079:4095 4103:5119 5127:6143 6151:7167 7175:8191 8199:9215 9223:10239 10247:11263 11271:12287 12295:13311 13319:14335 14343:15359 15367:16383" x14ac:dyDescent="0.3">
      <c r="C45" s="7"/>
      <c r="D45" s="7"/>
      <c r="E45" s="7"/>
      <c r="F45" s="7"/>
      <c r="G45" s="7"/>
      <c r="H45" s="7"/>
      <c r="I45" s="7"/>
      <c r="J45" s="7"/>
    </row>
    <row r="46" spans="2:1023 1031:2047 2055:3071 3079:4095 4103:5119 5127:6143 6151:7167 7175:8191 8199:9215 9223:10239 10247:11263 11271:12287 12295:13311 13319:14335 14343:15359 15367:16383" x14ac:dyDescent="0.3">
      <c r="C46" s="7"/>
      <c r="D46" s="7"/>
      <c r="E46" s="7"/>
      <c r="F46" s="7"/>
      <c r="G46" s="7"/>
      <c r="H46" s="7"/>
      <c r="I46" s="7"/>
      <c r="J46" s="7"/>
    </row>
  </sheetData>
  <mergeCells count="1">
    <mergeCell ref="B2:M5"/>
  </mergeCells>
  <dataValidations count="3">
    <dataValidation type="list" allowBlank="1" showInputMessage="1" showErrorMessage="1" sqref="I7" xr:uid="{3237A3C2-1A55-437F-BDB4-495EAA6D85A2}">
      <formula1>$K$6:$K$7</formula1>
    </dataValidation>
    <dataValidation type="list" allowBlank="1" showInputMessage="1" showErrorMessage="1" sqref="XFB18 N18 V18 AD18 AL18 AT18 BB18 BJ18 BR18 BZ18 CH18 CP18 CX18 DF18 DN18 DV18 ED18 EL18 ET18 FB18 FJ18 FR18 FZ18 GH18 GP18 GX18 HF18 HN18 HV18 ID18 IL18 IT18 JB18 JJ18 JR18 JZ18 KH18 KP18 KX18 LF18 LN18 LV18 MD18 ML18 MT18 NB18 NJ18 NR18 NZ18 OH18 OP18 OX18 PF18 PN18 PV18 QD18 QL18 QT18 RB18 RJ18 RR18 RZ18 SH18 SP18 SX18 TF18 TN18 TV18 UD18 UL18 UT18 VB18 VJ18 VR18 VZ18 WH18 WP18 WX18 XF18 XN18 XV18 YD18 YL18 YT18 ZB18 ZJ18 ZR18 ZZ18 AAH18 AAP18 AAX18 ABF18 ABN18 ABV18 ACD18 ACL18 ACT18 ADB18 ADJ18 ADR18 ADZ18 AEH18 AEP18 AEX18 AFF18 AFN18 AFV18 AGD18 AGL18 AGT18 AHB18 AHJ18 AHR18 AHZ18 AIH18 AIP18 AIX18 AJF18 AJN18 AJV18 AKD18 AKL18 AKT18 ALB18 ALJ18 ALR18 ALZ18 AMH18 AMP18 AMX18 ANF18 ANN18 ANV18 AOD18 AOL18 AOT18 APB18 APJ18 APR18 APZ18 AQH18 AQP18 AQX18 ARF18 ARN18 ARV18 ASD18 ASL18 AST18 ATB18 ATJ18 ATR18 ATZ18 AUH18 AUP18 AUX18 AVF18 AVN18 AVV18 AWD18 AWL18 AWT18 AXB18 AXJ18 AXR18 AXZ18 AYH18 AYP18 AYX18 AZF18 AZN18 AZV18 BAD18 BAL18 BAT18 BBB18 BBJ18 BBR18 BBZ18 BCH18 BCP18 BCX18 BDF18 BDN18 BDV18 BED18 BEL18 BET18 BFB18 BFJ18 BFR18 BFZ18 BGH18 BGP18 BGX18 BHF18 BHN18 BHV18 BID18 BIL18 BIT18 BJB18 BJJ18 BJR18 BJZ18 BKH18 BKP18 BKX18 BLF18 BLN18 BLV18 BMD18 BML18 BMT18 BNB18 BNJ18 BNR18 BNZ18 BOH18 BOP18 BOX18 BPF18 BPN18 BPV18 BQD18 BQL18 BQT18 BRB18 BRJ18 BRR18 BRZ18 BSH18 BSP18 BSX18 BTF18 BTN18 BTV18 BUD18 BUL18 BUT18 BVB18 BVJ18 BVR18 BVZ18 BWH18 BWP18 BWX18 BXF18 BXN18 BXV18 BYD18 BYL18 BYT18 BZB18 BZJ18 BZR18 BZZ18 CAH18 CAP18 CAX18 CBF18 CBN18 CBV18 CCD18 CCL18 CCT18 CDB18 CDJ18 CDR18 CDZ18 CEH18 CEP18 CEX18 CFF18 CFN18 CFV18 CGD18 CGL18 CGT18 CHB18 CHJ18 CHR18 CHZ18 CIH18 CIP18 CIX18 CJF18 CJN18 CJV18 CKD18 CKL18 CKT18 CLB18 CLJ18 CLR18 CLZ18 CMH18 CMP18 CMX18 CNF18 CNN18 CNV18 COD18 COL18 COT18 CPB18 CPJ18 CPR18 CPZ18 CQH18 CQP18 CQX18 CRF18 CRN18 CRV18 CSD18 CSL18 CST18 CTB18 CTJ18 CTR18 CTZ18 CUH18 CUP18 CUX18 CVF18 CVN18 CVV18 CWD18 CWL18 CWT18 CXB18 CXJ18 CXR18 CXZ18 CYH18 CYP18 CYX18 CZF18 CZN18 CZV18 DAD18 DAL18 DAT18 DBB18 DBJ18 DBR18 DBZ18 DCH18 DCP18 DCX18 DDF18 DDN18 DDV18 DED18 DEL18 DET18 DFB18 DFJ18 DFR18 DFZ18 DGH18 DGP18 DGX18 DHF18 DHN18 DHV18 DID18 DIL18 DIT18 DJB18 DJJ18 DJR18 DJZ18 DKH18 DKP18 DKX18 DLF18 DLN18 DLV18 DMD18 DML18 DMT18 DNB18 DNJ18 DNR18 DNZ18 DOH18 DOP18 DOX18 DPF18 DPN18 DPV18 DQD18 DQL18 DQT18 DRB18 DRJ18 DRR18 DRZ18 DSH18 DSP18 DSX18 DTF18 DTN18 DTV18 DUD18 DUL18 DUT18 DVB18 DVJ18 DVR18 DVZ18 DWH18 DWP18 DWX18 DXF18 DXN18 DXV18 DYD18 DYL18 DYT18 DZB18 DZJ18 DZR18 DZZ18 EAH18 EAP18 EAX18 EBF18 EBN18 EBV18 ECD18 ECL18 ECT18 EDB18 EDJ18 EDR18 EDZ18 EEH18 EEP18 EEX18 EFF18 EFN18 EFV18 EGD18 EGL18 EGT18 EHB18 EHJ18 EHR18 EHZ18 EIH18 EIP18 EIX18 EJF18 EJN18 EJV18 EKD18 EKL18 EKT18 ELB18 ELJ18 ELR18 ELZ18 EMH18 EMP18 EMX18 ENF18 ENN18 ENV18 EOD18 EOL18 EOT18 EPB18 EPJ18 EPR18 EPZ18 EQH18 EQP18 EQX18 ERF18 ERN18 ERV18 ESD18 ESL18 EST18 ETB18 ETJ18 ETR18 ETZ18 EUH18 EUP18 EUX18 EVF18 EVN18 EVV18 EWD18 EWL18 EWT18 EXB18 EXJ18 EXR18 EXZ18 EYH18 EYP18 EYX18 EZF18 EZN18 EZV18 FAD18 FAL18 FAT18 FBB18 FBJ18 FBR18 FBZ18 FCH18 FCP18 FCX18 FDF18 FDN18 FDV18 FED18 FEL18 FET18 FFB18 FFJ18 FFR18 FFZ18 FGH18 FGP18 FGX18 FHF18 FHN18 FHV18 FID18 FIL18 FIT18 FJB18 FJJ18 FJR18 FJZ18 FKH18 FKP18 FKX18 FLF18 FLN18 FLV18 FMD18 FML18 FMT18 FNB18 FNJ18 FNR18 FNZ18 FOH18 FOP18 FOX18 FPF18 FPN18 FPV18 FQD18 FQL18 FQT18 FRB18 FRJ18 FRR18 FRZ18 FSH18 FSP18 FSX18 FTF18 FTN18 FTV18 FUD18 FUL18 FUT18 FVB18 FVJ18 FVR18 FVZ18 FWH18 FWP18 FWX18 FXF18 FXN18 FXV18 FYD18 FYL18 FYT18 FZB18 FZJ18 FZR18 FZZ18 GAH18 GAP18 GAX18 GBF18 GBN18 GBV18 GCD18 GCL18 GCT18 GDB18 GDJ18 GDR18 GDZ18 GEH18 GEP18 GEX18 GFF18 GFN18 GFV18 GGD18 GGL18 GGT18 GHB18 GHJ18 GHR18 GHZ18 GIH18 GIP18 GIX18 GJF18 GJN18 GJV18 GKD18 GKL18 GKT18 GLB18 GLJ18 GLR18 GLZ18 GMH18 GMP18 GMX18 GNF18 GNN18 GNV18 GOD18 GOL18 GOT18 GPB18 GPJ18 GPR18 GPZ18 GQH18 GQP18 GQX18 GRF18 GRN18 GRV18 GSD18 GSL18 GST18 GTB18 GTJ18 GTR18 GTZ18 GUH18 GUP18 GUX18 GVF18 GVN18 GVV18 GWD18 GWL18 GWT18 GXB18 GXJ18 GXR18 GXZ18 GYH18 GYP18 GYX18 GZF18 GZN18 GZV18 HAD18 HAL18 HAT18 HBB18 HBJ18 HBR18 HBZ18 HCH18 HCP18 HCX18 HDF18 HDN18 HDV18 HED18 HEL18 HET18 HFB18 HFJ18 HFR18 HFZ18 HGH18 HGP18 HGX18 HHF18 HHN18 HHV18 HID18 HIL18 HIT18 HJB18 HJJ18 HJR18 HJZ18 HKH18 HKP18 HKX18 HLF18 HLN18 HLV18 HMD18 HML18 HMT18 HNB18 HNJ18 HNR18 HNZ18 HOH18 HOP18 HOX18 HPF18 HPN18 HPV18 HQD18 HQL18 HQT18 HRB18 HRJ18 HRR18 HRZ18 HSH18 HSP18 HSX18 HTF18 HTN18 HTV18 HUD18 HUL18 HUT18 HVB18 HVJ18 HVR18 HVZ18 HWH18 HWP18 HWX18 HXF18 HXN18 HXV18 HYD18 HYL18 HYT18 HZB18 HZJ18 HZR18 HZZ18 IAH18 IAP18 IAX18 IBF18 IBN18 IBV18 ICD18 ICL18 ICT18 IDB18 IDJ18 IDR18 IDZ18 IEH18 IEP18 IEX18 IFF18 IFN18 IFV18 IGD18 IGL18 IGT18 IHB18 IHJ18 IHR18 IHZ18 IIH18 IIP18 IIX18 IJF18 IJN18 IJV18 IKD18 IKL18 IKT18 ILB18 ILJ18 ILR18 ILZ18 IMH18 IMP18 IMX18 INF18 INN18 INV18 IOD18 IOL18 IOT18 IPB18 IPJ18 IPR18 IPZ18 IQH18 IQP18 IQX18 IRF18 IRN18 IRV18 ISD18 ISL18 IST18 ITB18 ITJ18 ITR18 ITZ18 IUH18 IUP18 IUX18 IVF18 IVN18 IVV18 IWD18 IWL18 IWT18 IXB18 IXJ18 IXR18 IXZ18 IYH18 IYP18 IYX18 IZF18 IZN18 IZV18 JAD18 JAL18 JAT18 JBB18 JBJ18 JBR18 JBZ18 JCH18 JCP18 JCX18 JDF18 JDN18 JDV18 JED18 JEL18 JET18 JFB18 JFJ18 JFR18 JFZ18 JGH18 JGP18 JGX18 JHF18 JHN18 JHV18 JID18 JIL18 JIT18 JJB18 JJJ18 JJR18 JJZ18 JKH18 JKP18 JKX18 JLF18 JLN18 JLV18 JMD18 JML18 JMT18 JNB18 JNJ18 JNR18 JNZ18 JOH18 JOP18 JOX18 JPF18 JPN18 JPV18 JQD18 JQL18 JQT18 JRB18 JRJ18 JRR18 JRZ18 JSH18 JSP18 JSX18 JTF18 JTN18 JTV18 JUD18 JUL18 JUT18 JVB18 JVJ18 JVR18 JVZ18 JWH18 JWP18 JWX18 JXF18 JXN18 JXV18 JYD18 JYL18 JYT18 JZB18 JZJ18 JZR18 JZZ18 KAH18 KAP18 KAX18 KBF18 KBN18 KBV18 KCD18 KCL18 KCT18 KDB18 KDJ18 KDR18 KDZ18 KEH18 KEP18 KEX18 KFF18 KFN18 KFV18 KGD18 KGL18 KGT18 KHB18 KHJ18 KHR18 KHZ18 KIH18 KIP18 KIX18 KJF18 KJN18 KJV18 KKD18 KKL18 KKT18 KLB18 KLJ18 KLR18 KLZ18 KMH18 KMP18 KMX18 KNF18 KNN18 KNV18 KOD18 KOL18 KOT18 KPB18 KPJ18 KPR18 KPZ18 KQH18 KQP18 KQX18 KRF18 KRN18 KRV18 KSD18 KSL18 KST18 KTB18 KTJ18 KTR18 KTZ18 KUH18 KUP18 KUX18 KVF18 KVN18 KVV18 KWD18 KWL18 KWT18 KXB18 KXJ18 KXR18 KXZ18 KYH18 KYP18 KYX18 KZF18 KZN18 KZV18 LAD18 LAL18 LAT18 LBB18 LBJ18 LBR18 LBZ18 LCH18 LCP18 LCX18 LDF18 LDN18 LDV18 LED18 LEL18 LET18 LFB18 LFJ18 LFR18 LFZ18 LGH18 LGP18 LGX18 LHF18 LHN18 LHV18 LID18 LIL18 LIT18 LJB18 LJJ18 LJR18 LJZ18 LKH18 LKP18 LKX18 LLF18 LLN18 LLV18 LMD18 LML18 LMT18 LNB18 LNJ18 LNR18 LNZ18 LOH18 LOP18 LOX18 LPF18 LPN18 LPV18 LQD18 LQL18 LQT18 LRB18 LRJ18 LRR18 LRZ18 LSH18 LSP18 LSX18 LTF18 LTN18 LTV18 LUD18 LUL18 LUT18 LVB18 LVJ18 LVR18 LVZ18 LWH18 LWP18 LWX18 LXF18 LXN18 LXV18 LYD18 LYL18 LYT18 LZB18 LZJ18 LZR18 LZZ18 MAH18 MAP18 MAX18 MBF18 MBN18 MBV18 MCD18 MCL18 MCT18 MDB18 MDJ18 MDR18 MDZ18 MEH18 MEP18 MEX18 MFF18 MFN18 MFV18 MGD18 MGL18 MGT18 MHB18 MHJ18 MHR18 MHZ18 MIH18 MIP18 MIX18 MJF18 MJN18 MJV18 MKD18 MKL18 MKT18 MLB18 MLJ18 MLR18 MLZ18 MMH18 MMP18 MMX18 MNF18 MNN18 MNV18 MOD18 MOL18 MOT18 MPB18 MPJ18 MPR18 MPZ18 MQH18 MQP18 MQX18 MRF18 MRN18 MRV18 MSD18 MSL18 MST18 MTB18 MTJ18 MTR18 MTZ18 MUH18 MUP18 MUX18 MVF18 MVN18 MVV18 MWD18 MWL18 MWT18 MXB18 MXJ18 MXR18 MXZ18 MYH18 MYP18 MYX18 MZF18 MZN18 MZV18 NAD18 NAL18 NAT18 NBB18 NBJ18 NBR18 NBZ18 NCH18 NCP18 NCX18 NDF18 NDN18 NDV18 NED18 NEL18 NET18 NFB18 NFJ18 NFR18 NFZ18 NGH18 NGP18 NGX18 NHF18 NHN18 NHV18 NID18 NIL18 NIT18 NJB18 NJJ18 NJR18 NJZ18 NKH18 NKP18 NKX18 NLF18 NLN18 NLV18 NMD18 NML18 NMT18 NNB18 NNJ18 NNR18 NNZ18 NOH18 NOP18 NOX18 NPF18 NPN18 NPV18 NQD18 NQL18 NQT18 NRB18 NRJ18 NRR18 NRZ18 NSH18 NSP18 NSX18 NTF18 NTN18 NTV18 NUD18 NUL18 NUT18 NVB18 NVJ18 NVR18 NVZ18 NWH18 NWP18 NWX18 NXF18 NXN18 NXV18 NYD18 NYL18 NYT18 NZB18 NZJ18 NZR18 NZZ18 OAH18 OAP18 OAX18 OBF18 OBN18 OBV18 OCD18 OCL18 OCT18 ODB18 ODJ18 ODR18 ODZ18 OEH18 OEP18 OEX18 OFF18 OFN18 OFV18 OGD18 OGL18 OGT18 OHB18 OHJ18 OHR18 OHZ18 OIH18 OIP18 OIX18 OJF18 OJN18 OJV18 OKD18 OKL18 OKT18 OLB18 OLJ18 OLR18 OLZ18 OMH18 OMP18 OMX18 ONF18 ONN18 ONV18 OOD18 OOL18 OOT18 OPB18 OPJ18 OPR18 OPZ18 OQH18 OQP18 OQX18 ORF18 ORN18 ORV18 OSD18 OSL18 OST18 OTB18 OTJ18 OTR18 OTZ18 OUH18 OUP18 OUX18 OVF18 OVN18 OVV18 OWD18 OWL18 OWT18 OXB18 OXJ18 OXR18 OXZ18 OYH18 OYP18 OYX18 OZF18 OZN18 OZV18 PAD18 PAL18 PAT18 PBB18 PBJ18 PBR18 PBZ18 PCH18 PCP18 PCX18 PDF18 PDN18 PDV18 PED18 PEL18 PET18 PFB18 PFJ18 PFR18 PFZ18 PGH18 PGP18 PGX18 PHF18 PHN18 PHV18 PID18 PIL18 PIT18 PJB18 PJJ18 PJR18 PJZ18 PKH18 PKP18 PKX18 PLF18 PLN18 PLV18 PMD18 PML18 PMT18 PNB18 PNJ18 PNR18 PNZ18 POH18 POP18 POX18 PPF18 PPN18 PPV18 PQD18 PQL18 PQT18 PRB18 PRJ18 PRR18 PRZ18 PSH18 PSP18 PSX18 PTF18 PTN18 PTV18 PUD18 PUL18 PUT18 PVB18 PVJ18 PVR18 PVZ18 PWH18 PWP18 PWX18 PXF18 PXN18 PXV18 PYD18 PYL18 PYT18 PZB18 PZJ18 PZR18 PZZ18 QAH18 QAP18 QAX18 QBF18 QBN18 QBV18 QCD18 QCL18 QCT18 QDB18 QDJ18 QDR18 QDZ18 QEH18 QEP18 QEX18 QFF18 QFN18 QFV18 QGD18 QGL18 QGT18 QHB18 QHJ18 QHR18 QHZ18 QIH18 QIP18 QIX18 QJF18 QJN18 QJV18 QKD18 QKL18 QKT18 QLB18 QLJ18 QLR18 QLZ18 QMH18 QMP18 QMX18 QNF18 QNN18 QNV18 QOD18 QOL18 QOT18 QPB18 QPJ18 QPR18 QPZ18 QQH18 QQP18 QQX18 QRF18 QRN18 QRV18 QSD18 QSL18 QST18 QTB18 QTJ18 QTR18 QTZ18 QUH18 QUP18 QUX18 QVF18 QVN18 QVV18 QWD18 QWL18 QWT18 QXB18 QXJ18 QXR18 QXZ18 QYH18 QYP18 QYX18 QZF18 QZN18 QZV18 RAD18 RAL18 RAT18 RBB18 RBJ18 RBR18 RBZ18 RCH18 RCP18 RCX18 RDF18 RDN18 RDV18 RED18 REL18 RET18 RFB18 RFJ18 RFR18 RFZ18 RGH18 RGP18 RGX18 RHF18 RHN18 RHV18 RID18 RIL18 RIT18 RJB18 RJJ18 RJR18 RJZ18 RKH18 RKP18 RKX18 RLF18 RLN18 RLV18 RMD18 RML18 RMT18 RNB18 RNJ18 RNR18 RNZ18 ROH18 ROP18 ROX18 RPF18 RPN18 RPV18 RQD18 RQL18 RQT18 RRB18 RRJ18 RRR18 RRZ18 RSH18 RSP18 RSX18 RTF18 RTN18 RTV18 RUD18 RUL18 RUT18 RVB18 RVJ18 RVR18 RVZ18 RWH18 RWP18 RWX18 RXF18 RXN18 RXV18 RYD18 RYL18 RYT18 RZB18 RZJ18 RZR18 RZZ18 SAH18 SAP18 SAX18 SBF18 SBN18 SBV18 SCD18 SCL18 SCT18 SDB18 SDJ18 SDR18 SDZ18 SEH18 SEP18 SEX18 SFF18 SFN18 SFV18 SGD18 SGL18 SGT18 SHB18 SHJ18 SHR18 SHZ18 SIH18 SIP18 SIX18 SJF18 SJN18 SJV18 SKD18 SKL18 SKT18 SLB18 SLJ18 SLR18 SLZ18 SMH18 SMP18 SMX18 SNF18 SNN18 SNV18 SOD18 SOL18 SOT18 SPB18 SPJ18 SPR18 SPZ18 SQH18 SQP18 SQX18 SRF18 SRN18 SRV18 SSD18 SSL18 SST18 STB18 STJ18 STR18 STZ18 SUH18 SUP18 SUX18 SVF18 SVN18 SVV18 SWD18 SWL18 SWT18 SXB18 SXJ18 SXR18 SXZ18 SYH18 SYP18 SYX18 SZF18 SZN18 SZV18 TAD18 TAL18 TAT18 TBB18 TBJ18 TBR18 TBZ18 TCH18 TCP18 TCX18 TDF18 TDN18 TDV18 TED18 TEL18 TET18 TFB18 TFJ18 TFR18 TFZ18 TGH18 TGP18 TGX18 THF18 THN18 THV18 TID18 TIL18 TIT18 TJB18 TJJ18 TJR18 TJZ18 TKH18 TKP18 TKX18 TLF18 TLN18 TLV18 TMD18 TML18 TMT18 TNB18 TNJ18 TNR18 TNZ18 TOH18 TOP18 TOX18 TPF18 TPN18 TPV18 TQD18 TQL18 TQT18 TRB18 TRJ18 TRR18 TRZ18 TSH18 TSP18 TSX18 TTF18 TTN18 TTV18 TUD18 TUL18 TUT18 TVB18 TVJ18 TVR18 TVZ18 TWH18 TWP18 TWX18 TXF18 TXN18 TXV18 TYD18 TYL18 TYT18 TZB18 TZJ18 TZR18 TZZ18 UAH18 UAP18 UAX18 UBF18 UBN18 UBV18 UCD18 UCL18 UCT18 UDB18 UDJ18 UDR18 UDZ18 UEH18 UEP18 UEX18 UFF18 UFN18 UFV18 UGD18 UGL18 UGT18 UHB18 UHJ18 UHR18 UHZ18 UIH18 UIP18 UIX18 UJF18 UJN18 UJV18 UKD18 UKL18 UKT18 ULB18 ULJ18 ULR18 ULZ18 UMH18 UMP18 UMX18 UNF18 UNN18 UNV18 UOD18 UOL18 UOT18 UPB18 UPJ18 UPR18 UPZ18 UQH18 UQP18 UQX18 URF18 URN18 URV18 USD18 USL18 UST18 UTB18 UTJ18 UTR18 UTZ18 UUH18 UUP18 UUX18 UVF18 UVN18 UVV18 UWD18 UWL18 UWT18 UXB18 UXJ18 UXR18 UXZ18 UYH18 UYP18 UYX18 UZF18 UZN18 UZV18 VAD18 VAL18 VAT18 VBB18 VBJ18 VBR18 VBZ18 VCH18 VCP18 VCX18 VDF18 VDN18 VDV18 VED18 VEL18 VET18 VFB18 VFJ18 VFR18 VFZ18 VGH18 VGP18 VGX18 VHF18 VHN18 VHV18 VID18 VIL18 VIT18 VJB18 VJJ18 VJR18 VJZ18 VKH18 VKP18 VKX18 VLF18 VLN18 VLV18 VMD18 VML18 VMT18 VNB18 VNJ18 VNR18 VNZ18 VOH18 VOP18 VOX18 VPF18 VPN18 VPV18 VQD18 VQL18 VQT18 VRB18 VRJ18 VRR18 VRZ18 VSH18 VSP18 VSX18 VTF18 VTN18 VTV18 VUD18 VUL18 VUT18 VVB18 VVJ18 VVR18 VVZ18 VWH18 VWP18 VWX18 VXF18 VXN18 VXV18 VYD18 VYL18 VYT18 VZB18 VZJ18 VZR18 VZZ18 WAH18 WAP18 WAX18 WBF18 WBN18 WBV18 WCD18 WCL18 WCT18 WDB18 WDJ18 WDR18 WDZ18 WEH18 WEP18 WEX18 WFF18 WFN18 WFV18 WGD18 WGL18 WGT18 WHB18 WHJ18 WHR18 WHZ18 WIH18 WIP18 WIX18 WJF18 WJN18 WJV18 WKD18 WKL18 WKT18 WLB18 WLJ18 WLR18 WLZ18 WMH18 WMP18 WMX18 WNF18 WNN18 WNV18 WOD18 WOL18 WOT18 WPB18 WPJ18 WPR18 WPZ18 WQH18 WQP18 WQX18 WRF18 WRN18 WRV18 WSD18 WSL18 WST18 WTB18 WTJ18 WTR18 WTZ18 WUH18 WUP18 WUX18 WVF18 WVN18 WVV18 WWD18 WWL18 WWT18 WXB18 WXJ18 WXR18 WXZ18 WYH18 WYP18 WYX18 WZF18 WZN18 WZV18 XAD18 XAL18 XAT18 XBB18 XBJ18 XBR18 XBZ18 XCH18 XCP18 XCX18 XDF18 XDN18 XDV18 XED18 XEL18 XET18" xr:uid="{FA7CF4A1-3773-4C20-B8D2-5E466E32F7E2}">
      <formula1>$K$6:$K$8</formula1>
    </dataValidation>
    <dataValidation type="list" allowBlank="1" showInputMessage="1" showErrorMessage="1" sqref="I15" xr:uid="{B7AA37D2-D11A-44D7-A4F7-CF97612FF60E}">
      <formula1>$K$17:$K$19</formula1>
    </dataValidation>
  </dataValidations>
  <pageMargins left="0.7" right="0.7" top="0.78740157499999996" bottom="0.78740157499999996"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8639D-1C04-4A4D-B2BB-CCFC5C73A370}">
  <dimension ref="A1:O38"/>
  <sheetViews>
    <sheetView tabSelected="1" workbookViewId="0">
      <selection activeCell="R5" sqref="R5"/>
    </sheetView>
  </sheetViews>
  <sheetFormatPr defaultRowHeight="14.4" x14ac:dyDescent="0.3"/>
  <cols>
    <col min="3" max="3" width="8.88671875" customWidth="1"/>
    <col min="5" max="5" width="10.88671875" customWidth="1"/>
    <col min="8" max="8" width="5.44140625" customWidth="1"/>
    <col min="9" max="9" width="15.44140625" bestFit="1" customWidth="1"/>
  </cols>
  <sheetData>
    <row r="1" spans="1:15" x14ac:dyDescent="0.3">
      <c r="A1" s="7"/>
      <c r="B1" s="7"/>
      <c r="C1" s="7"/>
      <c r="D1" s="7"/>
      <c r="E1" s="7"/>
      <c r="F1" s="7"/>
      <c r="G1" s="7"/>
      <c r="H1" s="7"/>
      <c r="I1" s="7"/>
      <c r="J1" s="7"/>
      <c r="K1" s="7"/>
      <c r="L1" s="7"/>
      <c r="M1" s="7"/>
      <c r="N1" s="7"/>
      <c r="O1" s="7"/>
    </row>
    <row r="2" spans="1:15" x14ac:dyDescent="0.3">
      <c r="A2" s="73" t="s">
        <v>13</v>
      </c>
      <c r="B2" s="81" t="s">
        <v>169</v>
      </c>
      <c r="C2" s="81"/>
      <c r="D2" s="81"/>
      <c r="E2" s="81"/>
      <c r="F2" s="81"/>
      <c r="G2" s="81"/>
      <c r="H2" s="81"/>
      <c r="I2" s="81"/>
      <c r="J2" s="81"/>
      <c r="K2" s="81"/>
      <c r="L2" s="81"/>
      <c r="M2" s="81"/>
      <c r="N2" s="7"/>
      <c r="O2" s="7"/>
    </row>
    <row r="3" spans="1:15" x14ac:dyDescent="0.3">
      <c r="A3" s="7"/>
      <c r="B3" s="81"/>
      <c r="C3" s="81"/>
      <c r="D3" s="81"/>
      <c r="E3" s="81"/>
      <c r="F3" s="81"/>
      <c r="G3" s="81"/>
      <c r="H3" s="81"/>
      <c r="I3" s="81"/>
      <c r="J3" s="81"/>
      <c r="K3" s="81"/>
      <c r="L3" s="81"/>
      <c r="M3" s="81"/>
      <c r="N3" s="7"/>
      <c r="O3" s="7"/>
    </row>
    <row r="4" spans="1:15" x14ac:dyDescent="0.3">
      <c r="A4" s="7"/>
      <c r="B4" s="81"/>
      <c r="C4" s="81"/>
      <c r="D4" s="81"/>
      <c r="E4" s="81"/>
      <c r="F4" s="81"/>
      <c r="G4" s="81"/>
      <c r="H4" s="81"/>
      <c r="I4" s="81"/>
      <c r="J4" s="81"/>
      <c r="K4" s="81"/>
      <c r="L4" s="81"/>
      <c r="M4" s="81"/>
      <c r="N4" s="7"/>
      <c r="O4" s="7"/>
    </row>
    <row r="5" spans="1:15" x14ac:dyDescent="0.3">
      <c r="A5" s="7"/>
      <c r="B5" s="81"/>
      <c r="C5" s="81"/>
      <c r="D5" s="81"/>
      <c r="E5" s="81"/>
      <c r="F5" s="81"/>
      <c r="G5" s="81"/>
      <c r="H5" s="81"/>
      <c r="I5" s="81"/>
      <c r="J5" s="81"/>
      <c r="K5" s="81"/>
      <c r="L5" s="81"/>
      <c r="M5" s="81"/>
      <c r="N5" s="7"/>
      <c r="O5" s="7"/>
    </row>
    <row r="6" spans="1:15" x14ac:dyDescent="0.3">
      <c r="A6" s="73" t="s">
        <v>14</v>
      </c>
      <c r="B6" s="7"/>
      <c r="C6" s="7"/>
      <c r="D6" s="7"/>
      <c r="E6" s="7"/>
      <c r="F6" s="7"/>
      <c r="G6" s="7"/>
      <c r="H6" s="7"/>
      <c r="I6" s="7"/>
      <c r="J6" s="7"/>
      <c r="K6" s="7"/>
      <c r="L6" s="7"/>
      <c r="M6" s="7"/>
      <c r="N6" s="7"/>
      <c r="O6" s="7"/>
    </row>
    <row r="7" spans="1:15" ht="15.6" x14ac:dyDescent="0.35">
      <c r="A7" s="7"/>
      <c r="B7" s="7"/>
      <c r="C7" s="7"/>
      <c r="D7" s="7" t="s">
        <v>127</v>
      </c>
      <c r="E7" s="7"/>
      <c r="F7" s="7"/>
      <c r="G7" s="7"/>
      <c r="H7" s="31" t="s">
        <v>86</v>
      </c>
      <c r="I7" s="37">
        <v>3250</v>
      </c>
      <c r="J7" s="7" t="s">
        <v>31</v>
      </c>
      <c r="K7" s="7"/>
      <c r="L7" s="7"/>
      <c r="M7" s="7"/>
      <c r="N7" s="7"/>
      <c r="O7" s="7"/>
    </row>
    <row r="8" spans="1:15" x14ac:dyDescent="0.3">
      <c r="A8" s="7"/>
      <c r="B8" s="7"/>
      <c r="C8" s="7"/>
      <c r="D8" s="7" t="s">
        <v>94</v>
      </c>
      <c r="E8" s="7"/>
      <c r="F8" s="7"/>
      <c r="G8" s="7"/>
      <c r="H8" s="31" t="s">
        <v>139</v>
      </c>
      <c r="I8" s="37">
        <v>52</v>
      </c>
      <c r="J8" s="7" t="s">
        <v>55</v>
      </c>
      <c r="K8" s="7"/>
      <c r="L8" s="7"/>
      <c r="M8" s="7"/>
      <c r="N8" s="7"/>
      <c r="O8" s="7"/>
    </row>
    <row r="9" spans="1:15" x14ac:dyDescent="0.3">
      <c r="A9" s="7"/>
      <c r="B9" s="7"/>
      <c r="C9" s="7"/>
      <c r="D9" s="7" t="s">
        <v>95</v>
      </c>
      <c r="E9" s="7"/>
      <c r="F9" s="7"/>
      <c r="G9" s="7"/>
      <c r="H9" s="31" t="s">
        <v>140</v>
      </c>
      <c r="I9" s="37">
        <v>6</v>
      </c>
      <c r="J9" s="7" t="s">
        <v>23</v>
      </c>
      <c r="K9" s="7"/>
      <c r="L9" s="7"/>
      <c r="M9" s="7"/>
      <c r="N9" s="7"/>
      <c r="O9" s="7"/>
    </row>
    <row r="10" spans="1:15" ht="15.6" x14ac:dyDescent="0.35">
      <c r="A10" s="7"/>
      <c r="B10" s="7"/>
      <c r="C10" s="7"/>
      <c r="D10" s="7" t="s">
        <v>129</v>
      </c>
      <c r="E10" s="7"/>
      <c r="F10" s="7"/>
      <c r="G10" s="7"/>
      <c r="H10" s="31" t="s">
        <v>141</v>
      </c>
      <c r="I10" s="37">
        <v>1</v>
      </c>
      <c r="J10" s="7" t="s">
        <v>2</v>
      </c>
      <c r="K10" s="7"/>
      <c r="L10" s="7"/>
      <c r="M10" s="7"/>
      <c r="N10" s="7"/>
      <c r="O10" s="7"/>
    </row>
    <row r="11" spans="1:15" x14ac:dyDescent="0.3">
      <c r="A11" s="74"/>
      <c r="B11" s="7"/>
      <c r="C11" s="7"/>
      <c r="D11" s="7"/>
      <c r="E11" s="7"/>
      <c r="F11" s="7"/>
      <c r="G11" s="7"/>
      <c r="H11" s="31"/>
      <c r="I11" s="7"/>
      <c r="J11" s="7"/>
      <c r="K11" s="7"/>
      <c r="L11" s="7"/>
      <c r="M11" s="7"/>
      <c r="N11" s="7"/>
      <c r="O11" s="7"/>
    </row>
    <row r="12" spans="1:15" x14ac:dyDescent="0.3">
      <c r="A12" s="74" t="s">
        <v>24</v>
      </c>
      <c r="B12" s="70" t="s">
        <v>52</v>
      </c>
      <c r="C12" s="7" t="s">
        <v>96</v>
      </c>
      <c r="D12" s="7"/>
      <c r="E12" s="7"/>
      <c r="F12" s="7"/>
      <c r="G12" s="7"/>
      <c r="H12" s="31" t="s">
        <v>97</v>
      </c>
      <c r="I12" s="32">
        <f>15*I9</f>
        <v>90</v>
      </c>
      <c r="J12" s="7" t="s">
        <v>23</v>
      </c>
      <c r="K12" s="7"/>
      <c r="L12" s="7"/>
      <c r="M12" s="7"/>
      <c r="N12" s="7"/>
      <c r="O12" s="7"/>
    </row>
    <row r="13" spans="1:15" x14ac:dyDescent="0.3">
      <c r="A13" s="7"/>
      <c r="B13" s="71"/>
      <c r="C13" s="7"/>
      <c r="D13" s="7"/>
      <c r="E13" s="7"/>
      <c r="F13" s="7"/>
      <c r="G13" s="7"/>
      <c r="H13" s="31"/>
      <c r="I13" s="33"/>
      <c r="J13" s="7"/>
      <c r="K13" s="7"/>
      <c r="L13" s="7"/>
      <c r="M13" s="7"/>
      <c r="N13" s="7"/>
      <c r="O13" s="7"/>
    </row>
    <row r="14" spans="1:15" ht="16.8" x14ac:dyDescent="0.35">
      <c r="A14" s="7"/>
      <c r="B14" s="71" t="s">
        <v>28</v>
      </c>
      <c r="C14" s="7" t="s">
        <v>98</v>
      </c>
      <c r="D14" s="7"/>
      <c r="E14" s="7"/>
      <c r="F14" s="7"/>
      <c r="G14" s="7"/>
      <c r="H14" s="31" t="s">
        <v>132</v>
      </c>
      <c r="I14" s="34">
        <f>0.35*I12/I9</f>
        <v>5.2499999999999991</v>
      </c>
      <c r="J14" s="7" t="s">
        <v>56</v>
      </c>
      <c r="K14" s="7"/>
      <c r="L14" s="7"/>
      <c r="M14" s="7"/>
      <c r="N14" s="7"/>
      <c r="O14" s="7"/>
    </row>
    <row r="15" spans="1:15" ht="15" thickBot="1" x14ac:dyDescent="0.35">
      <c r="A15" s="7"/>
      <c r="B15" s="71"/>
      <c r="C15" s="7"/>
      <c r="D15" s="7"/>
      <c r="E15" s="7"/>
      <c r="F15" s="7"/>
      <c r="G15" s="7"/>
      <c r="H15" s="31"/>
      <c r="I15" s="7"/>
      <c r="J15" s="7"/>
      <c r="K15" s="7">
        <v>2</v>
      </c>
      <c r="L15" s="7"/>
      <c r="M15" s="7"/>
      <c r="N15" s="7"/>
      <c r="O15" s="7"/>
    </row>
    <row r="16" spans="1:15" ht="17.399999999999999" thickBot="1" x14ac:dyDescent="0.4">
      <c r="A16" s="7"/>
      <c r="B16" s="71"/>
      <c r="C16" s="7" t="s">
        <v>99</v>
      </c>
      <c r="D16" s="7"/>
      <c r="E16" s="7"/>
      <c r="F16" s="7"/>
      <c r="G16" s="7"/>
      <c r="H16" s="31" t="s">
        <v>133</v>
      </c>
      <c r="I16" s="72">
        <v>4</v>
      </c>
      <c r="J16" s="7" t="s">
        <v>56</v>
      </c>
      <c r="K16" s="7">
        <v>3</v>
      </c>
      <c r="L16" s="7"/>
      <c r="M16" s="7"/>
      <c r="N16" s="7"/>
      <c r="O16" s="7"/>
    </row>
    <row r="17" spans="1:15" x14ac:dyDescent="0.3">
      <c r="A17" s="7"/>
      <c r="B17" s="71"/>
      <c r="C17" s="7"/>
      <c r="D17" s="7"/>
      <c r="E17" s="7"/>
      <c r="F17" s="7"/>
      <c r="G17" s="7"/>
      <c r="H17" s="31"/>
      <c r="I17" s="7"/>
      <c r="J17" s="7"/>
      <c r="K17" s="7">
        <v>4</v>
      </c>
      <c r="L17" s="7"/>
      <c r="M17" s="7"/>
      <c r="N17" s="7"/>
      <c r="O17" s="7"/>
    </row>
    <row r="18" spans="1:15" ht="15.6" x14ac:dyDescent="0.35">
      <c r="A18" s="7"/>
      <c r="B18" s="71" t="s">
        <v>33</v>
      </c>
      <c r="C18" s="7" t="s">
        <v>101</v>
      </c>
      <c r="D18" s="7"/>
      <c r="E18" s="7"/>
      <c r="F18" s="7"/>
      <c r="G18" s="7"/>
      <c r="H18" s="31" t="s">
        <v>134</v>
      </c>
      <c r="I18" s="32">
        <f>I12+I16*I9</f>
        <v>114</v>
      </c>
      <c r="J18" s="7" t="s">
        <v>23</v>
      </c>
      <c r="K18" s="7">
        <v>5</v>
      </c>
      <c r="L18" s="7"/>
      <c r="M18" s="7"/>
      <c r="N18" s="7"/>
      <c r="O18" s="7"/>
    </row>
    <row r="19" spans="1:15" x14ac:dyDescent="0.3">
      <c r="A19" s="7"/>
      <c r="B19" s="7"/>
      <c r="C19" s="7"/>
      <c r="D19" s="7"/>
      <c r="E19" s="7"/>
      <c r="F19" s="7"/>
      <c r="G19" s="7"/>
      <c r="H19" s="31"/>
      <c r="I19" s="7"/>
      <c r="J19" s="7"/>
      <c r="K19" s="7"/>
      <c r="L19" s="7"/>
      <c r="M19" s="7"/>
      <c r="N19" s="7"/>
      <c r="O19" s="7"/>
    </row>
    <row r="20" spans="1:15" ht="15.6" x14ac:dyDescent="0.35">
      <c r="A20" s="7"/>
      <c r="B20" s="71" t="s">
        <v>58</v>
      </c>
      <c r="C20" s="7" t="s">
        <v>145</v>
      </c>
      <c r="D20" s="7"/>
      <c r="E20" s="7"/>
      <c r="F20" s="7"/>
      <c r="G20" s="7"/>
      <c r="H20" s="31" t="s">
        <v>135</v>
      </c>
      <c r="I20" s="32">
        <f>I12+2*I16*I9</f>
        <v>138</v>
      </c>
      <c r="J20" s="7" t="s">
        <v>23</v>
      </c>
      <c r="K20" s="7"/>
      <c r="L20" s="7"/>
      <c r="M20" s="7"/>
      <c r="N20" s="7"/>
      <c r="O20" s="7"/>
    </row>
    <row r="21" spans="1:15" x14ac:dyDescent="0.3">
      <c r="A21" s="7"/>
      <c r="B21" s="71"/>
      <c r="C21" s="7"/>
      <c r="D21" s="7"/>
      <c r="E21" s="7"/>
      <c r="F21" s="7"/>
      <c r="G21" s="7"/>
      <c r="H21" s="31"/>
      <c r="I21" s="73"/>
      <c r="J21" s="7"/>
      <c r="K21" s="7"/>
      <c r="L21" s="7"/>
      <c r="M21" s="7"/>
      <c r="N21" s="7"/>
      <c r="O21" s="7"/>
    </row>
    <row r="22" spans="1:15" ht="15.6" x14ac:dyDescent="0.35">
      <c r="A22" s="7"/>
      <c r="B22" s="71" t="s">
        <v>37</v>
      </c>
      <c r="C22" s="7" t="s">
        <v>102</v>
      </c>
      <c r="D22" s="7"/>
      <c r="E22" s="7"/>
      <c r="F22" s="7"/>
      <c r="G22" s="7"/>
      <c r="H22" s="31" t="s">
        <v>136</v>
      </c>
      <c r="I22" s="32">
        <f>I20+3*I9</f>
        <v>156</v>
      </c>
      <c r="J22" s="7" t="s">
        <v>23</v>
      </c>
      <c r="K22" s="7"/>
      <c r="M22" s="7"/>
      <c r="N22" s="7"/>
      <c r="O22" s="7"/>
    </row>
    <row r="23" spans="1:15" x14ac:dyDescent="0.3">
      <c r="A23" s="7"/>
      <c r="B23" s="73"/>
      <c r="C23" s="7"/>
      <c r="D23" s="7"/>
      <c r="E23" s="7"/>
      <c r="F23" s="7"/>
      <c r="G23" s="7"/>
      <c r="H23" s="31"/>
      <c r="I23" s="7"/>
      <c r="J23" s="7"/>
      <c r="K23" s="7"/>
      <c r="L23" s="7"/>
      <c r="M23" s="7"/>
      <c r="N23" s="7"/>
      <c r="O23" s="7"/>
    </row>
    <row r="24" spans="1:15" ht="15.6" x14ac:dyDescent="0.35">
      <c r="A24" s="7"/>
      <c r="B24" s="71" t="s">
        <v>106</v>
      </c>
      <c r="C24" s="7" t="s">
        <v>100</v>
      </c>
      <c r="D24" s="7"/>
      <c r="E24" s="7"/>
      <c r="F24" s="7"/>
      <c r="G24" s="7"/>
      <c r="H24" s="31" t="s">
        <v>137</v>
      </c>
      <c r="I24" s="32">
        <f>I9^2*I8*1000/(0.785*(I20^2-I12^2))</f>
        <v>217.90144150184375</v>
      </c>
      <c r="J24" s="7" t="s">
        <v>23</v>
      </c>
      <c r="K24" s="7"/>
      <c r="L24" s="7"/>
      <c r="M24" s="7"/>
      <c r="N24" s="7"/>
      <c r="O24" s="7"/>
    </row>
    <row r="25" spans="1:15" ht="15" thickBot="1" x14ac:dyDescent="0.35">
      <c r="A25" s="7"/>
      <c r="B25" s="7"/>
      <c r="C25" s="7"/>
      <c r="D25" s="7"/>
      <c r="E25" s="7"/>
      <c r="F25" s="7"/>
      <c r="G25" s="7"/>
      <c r="H25" s="31"/>
      <c r="I25" s="7"/>
      <c r="J25" s="7"/>
      <c r="K25" s="7"/>
      <c r="L25" s="7"/>
      <c r="M25" s="7"/>
      <c r="N25" s="7"/>
      <c r="O25" s="7"/>
    </row>
    <row r="26" spans="1:15" ht="16.2" thickBot="1" x14ac:dyDescent="0.4">
      <c r="A26" s="7"/>
      <c r="B26" s="71" t="s">
        <v>69</v>
      </c>
      <c r="C26" s="7" t="s">
        <v>138</v>
      </c>
      <c r="D26" s="7"/>
      <c r="E26" s="7"/>
      <c r="F26" s="7"/>
      <c r="G26" s="7"/>
      <c r="H26" s="71" t="s">
        <v>166</v>
      </c>
      <c r="I26" s="24">
        <f>(I10)*60*1000/(PI()*I18)</f>
        <v>167.53151904410038</v>
      </c>
      <c r="J26" s="73" t="s">
        <v>128</v>
      </c>
      <c r="K26" s="7"/>
      <c r="L26" s="7"/>
      <c r="M26" s="7"/>
      <c r="N26" s="7"/>
      <c r="O26" s="7"/>
    </row>
    <row r="27" spans="1:15" ht="15" thickBot="1" x14ac:dyDescent="0.35">
      <c r="A27" s="7"/>
      <c r="B27" s="7"/>
      <c r="C27" s="7"/>
      <c r="D27" s="7"/>
      <c r="E27" s="7"/>
      <c r="F27" s="7"/>
      <c r="G27" s="7"/>
      <c r="H27" s="71"/>
      <c r="I27" s="73"/>
      <c r="J27" s="73"/>
      <c r="K27" s="7"/>
      <c r="L27" s="7"/>
      <c r="M27" s="7"/>
      <c r="N27" s="7"/>
      <c r="O27" s="7"/>
    </row>
    <row r="28" spans="1:15" ht="16.2" thickBot="1" x14ac:dyDescent="0.4">
      <c r="A28" s="7"/>
      <c r="B28" s="71" t="s">
        <v>107</v>
      </c>
      <c r="C28" s="7" t="s">
        <v>130</v>
      </c>
      <c r="D28" s="7"/>
      <c r="E28" s="7"/>
      <c r="F28" s="7"/>
      <c r="G28" s="7"/>
      <c r="H28" s="71" t="s">
        <v>158</v>
      </c>
      <c r="I28" s="24">
        <f>(I7)*(I20/2000)</f>
        <v>224.25000000000003</v>
      </c>
      <c r="J28" s="73" t="s">
        <v>131</v>
      </c>
      <c r="K28" s="7"/>
      <c r="L28" s="7"/>
      <c r="M28" s="7"/>
      <c r="N28" s="7"/>
      <c r="O28" s="7"/>
    </row>
    <row r="29" spans="1:15" x14ac:dyDescent="0.3">
      <c r="A29" s="7"/>
      <c r="B29" s="7"/>
      <c r="C29" s="7"/>
      <c r="D29" s="7"/>
      <c r="E29" s="7"/>
      <c r="F29" s="7"/>
      <c r="G29" s="7"/>
      <c r="H29" s="31"/>
      <c r="I29" s="7"/>
      <c r="J29" s="7"/>
      <c r="K29" s="7"/>
      <c r="L29" s="7"/>
      <c r="M29" s="7"/>
      <c r="N29" s="7"/>
      <c r="O29" s="7"/>
    </row>
    <row r="30" spans="1:15" ht="13.2" customHeight="1" x14ac:dyDescent="0.3">
      <c r="A30" s="7"/>
      <c r="B30" s="7"/>
      <c r="C30" s="7"/>
      <c r="D30" s="7"/>
      <c r="E30" s="7"/>
      <c r="F30" s="7"/>
      <c r="G30" s="7"/>
      <c r="H30" s="31"/>
      <c r="I30" s="33"/>
      <c r="J30" s="7"/>
      <c r="K30" s="7"/>
      <c r="L30" s="7"/>
      <c r="M30" s="7"/>
      <c r="N30" s="7"/>
      <c r="O30" s="7"/>
    </row>
    <row r="31" spans="1:15" x14ac:dyDescent="0.3">
      <c r="A31" s="7"/>
      <c r="B31" s="7"/>
      <c r="C31" s="7"/>
      <c r="D31" s="7"/>
      <c r="E31" s="7"/>
      <c r="F31" s="7"/>
      <c r="G31" s="31"/>
      <c r="H31" s="7"/>
      <c r="I31" s="7"/>
      <c r="J31" s="7"/>
      <c r="K31" s="7"/>
      <c r="L31" s="7"/>
      <c r="M31" s="7"/>
      <c r="N31" s="7"/>
      <c r="O31" s="7"/>
    </row>
    <row r="32" spans="1:15" x14ac:dyDescent="0.3">
      <c r="A32" s="7"/>
      <c r="B32" s="7"/>
      <c r="C32" s="7"/>
      <c r="D32" s="7"/>
      <c r="E32" s="7"/>
      <c r="F32" s="7"/>
      <c r="G32" s="7"/>
      <c r="H32" s="7"/>
      <c r="I32" s="7"/>
      <c r="J32" s="7"/>
      <c r="K32" s="7"/>
      <c r="L32" s="7"/>
      <c r="M32" s="7"/>
      <c r="N32" s="7"/>
      <c r="O32" s="7"/>
    </row>
    <row r="33" spans="2:9" ht="16.2" customHeight="1" x14ac:dyDescent="0.3"/>
    <row r="34" spans="2:9" x14ac:dyDescent="0.3">
      <c r="I34" s="69"/>
    </row>
    <row r="36" spans="2:9" ht="15.6" x14ac:dyDescent="0.3">
      <c r="B36" s="8"/>
    </row>
    <row r="38" spans="2:9" x14ac:dyDescent="0.3">
      <c r="G38" s="1"/>
    </row>
  </sheetData>
  <mergeCells count="1">
    <mergeCell ref="B2:M5"/>
  </mergeCells>
  <dataValidations count="1">
    <dataValidation type="list" allowBlank="1" showInputMessage="1" showErrorMessage="1" sqref="I16 I18" xr:uid="{EC064FEF-7371-4581-9CF9-44BD4873B133}">
      <formula1>$K$15:$K$18</formula1>
    </dataValidation>
  </dataValidations>
  <pageMargins left="0.7" right="0.7" top="0.78740157499999996" bottom="0.78740157499999996"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A064-3C34-480A-A9AE-03EC9F508098}">
  <dimension ref="A1:R42"/>
  <sheetViews>
    <sheetView topLeftCell="A22" zoomScaleNormal="100" workbookViewId="0">
      <selection activeCell="N29" sqref="N29"/>
    </sheetView>
  </sheetViews>
  <sheetFormatPr defaultRowHeight="14.4" x14ac:dyDescent="0.3"/>
  <cols>
    <col min="3" max="3" width="8.88671875" customWidth="1"/>
    <col min="5" max="5" width="10.88671875" customWidth="1"/>
    <col min="8" max="8" width="5.44140625" customWidth="1"/>
    <col min="9" max="9" width="15.44140625" bestFit="1" customWidth="1"/>
  </cols>
  <sheetData>
    <row r="1" spans="1:15" x14ac:dyDescent="0.3">
      <c r="A1" s="7"/>
      <c r="B1" s="7"/>
      <c r="C1" s="7"/>
      <c r="D1" s="7"/>
      <c r="E1" s="7"/>
      <c r="F1" s="7"/>
      <c r="G1" s="7"/>
      <c r="H1" s="7"/>
      <c r="I1" s="7"/>
      <c r="J1" s="7"/>
      <c r="K1" s="7"/>
      <c r="L1" s="7"/>
      <c r="M1" s="7"/>
      <c r="N1" s="7"/>
      <c r="O1" s="7"/>
    </row>
    <row r="2" spans="1:15" x14ac:dyDescent="0.3">
      <c r="A2" s="73" t="s">
        <v>13</v>
      </c>
      <c r="B2" s="81" t="s">
        <v>154</v>
      </c>
      <c r="C2" s="81"/>
      <c r="D2" s="81"/>
      <c r="E2" s="81"/>
      <c r="F2" s="81"/>
      <c r="G2" s="81"/>
      <c r="H2" s="81"/>
      <c r="I2" s="81"/>
      <c r="J2" s="81"/>
      <c r="K2" s="81"/>
      <c r="L2" s="81"/>
      <c r="M2" s="81"/>
      <c r="N2" s="7"/>
      <c r="O2" s="7"/>
    </row>
    <row r="3" spans="1:15" ht="36" customHeight="1" x14ac:dyDescent="0.3">
      <c r="A3" s="7"/>
      <c r="B3" s="81"/>
      <c r="C3" s="81"/>
      <c r="D3" s="81"/>
      <c r="E3" s="81"/>
      <c r="F3" s="81"/>
      <c r="G3" s="81"/>
      <c r="H3" s="81"/>
      <c r="I3" s="81"/>
      <c r="J3" s="81"/>
      <c r="K3" s="81"/>
      <c r="L3" s="81"/>
      <c r="M3" s="81"/>
      <c r="N3" s="7"/>
      <c r="O3" s="7"/>
    </row>
    <row r="4" spans="1:15" x14ac:dyDescent="0.3">
      <c r="A4" s="7"/>
      <c r="B4" s="81"/>
      <c r="C4" s="81"/>
      <c r="D4" s="81"/>
      <c r="E4" s="81"/>
      <c r="F4" s="81"/>
      <c r="G4" s="81"/>
      <c r="H4" s="81"/>
      <c r="I4" s="81"/>
      <c r="J4" s="81"/>
      <c r="K4" s="81"/>
      <c r="L4" s="81"/>
      <c r="M4" s="81"/>
      <c r="N4" s="7"/>
      <c r="O4" s="7"/>
    </row>
    <row r="5" spans="1:15" x14ac:dyDescent="0.3">
      <c r="A5" s="7"/>
      <c r="B5" s="81"/>
      <c r="C5" s="81"/>
      <c r="D5" s="81"/>
      <c r="E5" s="81"/>
      <c r="F5" s="81"/>
      <c r="G5" s="81"/>
      <c r="H5" s="81"/>
      <c r="I5" s="81"/>
      <c r="J5" s="81"/>
      <c r="K5" s="81"/>
      <c r="L5" s="81"/>
      <c r="M5" s="81"/>
      <c r="N5" s="7"/>
      <c r="O5" s="7"/>
    </row>
    <row r="6" spans="1:15" x14ac:dyDescent="0.3">
      <c r="A6" s="73" t="s">
        <v>14</v>
      </c>
      <c r="B6" s="7"/>
      <c r="C6" s="7"/>
      <c r="D6" s="7"/>
      <c r="E6" s="7"/>
      <c r="F6" s="7"/>
      <c r="G6" s="7"/>
      <c r="H6" s="7"/>
      <c r="I6" s="7"/>
      <c r="J6" s="7"/>
      <c r="K6" s="7"/>
      <c r="L6" s="7"/>
      <c r="M6" s="7"/>
      <c r="N6" s="7"/>
      <c r="O6" s="7"/>
    </row>
    <row r="7" spans="1:15" ht="15.6" x14ac:dyDescent="0.35">
      <c r="A7" s="7"/>
      <c r="B7" s="7"/>
      <c r="C7" s="7"/>
      <c r="D7" s="7" t="s">
        <v>127</v>
      </c>
      <c r="E7" s="7"/>
      <c r="F7" s="7"/>
      <c r="G7" s="7"/>
      <c r="H7" s="31" t="s">
        <v>86</v>
      </c>
      <c r="I7" s="37">
        <v>3520</v>
      </c>
      <c r="J7" s="7" t="s">
        <v>31</v>
      </c>
      <c r="K7" s="7"/>
      <c r="L7" s="7">
        <v>2</v>
      </c>
      <c r="M7" s="7"/>
      <c r="N7" s="7"/>
      <c r="O7" s="7"/>
    </row>
    <row r="8" spans="1:15" x14ac:dyDescent="0.3">
      <c r="A8" s="7"/>
      <c r="B8" s="7"/>
      <c r="C8" s="7"/>
      <c r="D8" s="7" t="s">
        <v>95</v>
      </c>
      <c r="E8" s="7"/>
      <c r="F8" s="7"/>
      <c r="G8" s="7"/>
      <c r="H8" s="31" t="s">
        <v>140</v>
      </c>
      <c r="I8" s="37">
        <v>8</v>
      </c>
      <c r="J8" s="7" t="s">
        <v>23</v>
      </c>
      <c r="K8" s="7"/>
      <c r="L8" s="7">
        <v>3</v>
      </c>
      <c r="M8" s="7"/>
      <c r="N8" s="7"/>
      <c r="O8" s="7"/>
    </row>
    <row r="9" spans="1:15" ht="16.8" x14ac:dyDescent="0.35">
      <c r="A9" s="7"/>
      <c r="B9" s="7"/>
      <c r="C9" s="7"/>
      <c r="D9" t="s">
        <v>98</v>
      </c>
      <c r="H9" s="31" t="s">
        <v>133</v>
      </c>
      <c r="I9" s="38">
        <v>5</v>
      </c>
      <c r="J9" s="7" t="s">
        <v>56</v>
      </c>
      <c r="K9" s="7"/>
      <c r="L9" s="7">
        <v>4</v>
      </c>
      <c r="M9" s="7"/>
      <c r="N9" s="7"/>
      <c r="O9" s="7"/>
    </row>
    <row r="10" spans="1:15" ht="16.8" x14ac:dyDescent="0.35">
      <c r="A10" s="7"/>
      <c r="B10" s="7"/>
      <c r="C10" s="7"/>
      <c r="D10" s="7" t="s">
        <v>138</v>
      </c>
      <c r="E10" s="7"/>
      <c r="F10" s="7"/>
      <c r="G10" s="7"/>
      <c r="H10" s="31" t="s">
        <v>152</v>
      </c>
      <c r="I10" s="37">
        <v>140</v>
      </c>
      <c r="J10" s="7" t="s">
        <v>128</v>
      </c>
      <c r="K10" s="7"/>
      <c r="L10" s="7">
        <v>5</v>
      </c>
      <c r="M10" s="7"/>
      <c r="N10" s="7"/>
      <c r="O10" s="7"/>
    </row>
    <row r="11" spans="1:15" x14ac:dyDescent="0.3">
      <c r="A11" s="7"/>
      <c r="B11" s="7"/>
      <c r="C11" s="7"/>
      <c r="D11" s="9" t="s">
        <v>144</v>
      </c>
      <c r="E11" s="7"/>
      <c r="F11" s="7"/>
      <c r="G11" s="7"/>
      <c r="H11" s="31" t="s">
        <v>97</v>
      </c>
      <c r="I11" s="37">
        <v>120</v>
      </c>
      <c r="J11" s="7" t="s">
        <v>23</v>
      </c>
      <c r="K11" s="7"/>
      <c r="L11" s="7"/>
      <c r="M11" s="7"/>
      <c r="N11" s="7"/>
      <c r="O11" s="7"/>
    </row>
    <row r="12" spans="1:15" x14ac:dyDescent="0.3">
      <c r="A12" s="7"/>
      <c r="B12" s="7"/>
      <c r="C12" s="7"/>
      <c r="D12" s="7" t="s">
        <v>143</v>
      </c>
      <c r="E12" s="7"/>
      <c r="F12" s="7"/>
      <c r="G12" s="7"/>
      <c r="H12" s="31" t="s">
        <v>142</v>
      </c>
      <c r="I12" s="37">
        <v>24.5</v>
      </c>
      <c r="J12" s="7" t="s">
        <v>56</v>
      </c>
      <c r="K12" s="7"/>
      <c r="L12" s="7"/>
      <c r="M12" s="7"/>
      <c r="N12" s="7"/>
      <c r="O12" s="7"/>
    </row>
    <row r="13" spans="1:15" ht="15.6" x14ac:dyDescent="0.35">
      <c r="A13" s="7"/>
      <c r="B13" s="7"/>
      <c r="C13" s="7"/>
      <c r="D13" s="9" t="s">
        <v>148</v>
      </c>
      <c r="E13" s="7"/>
      <c r="F13" s="7"/>
      <c r="G13" s="7"/>
      <c r="H13" s="31" t="s">
        <v>149</v>
      </c>
      <c r="I13" s="37">
        <v>0.93</v>
      </c>
      <c r="J13" s="7" t="s">
        <v>56</v>
      </c>
      <c r="K13" s="7"/>
      <c r="L13" s="7"/>
      <c r="M13" s="7"/>
      <c r="N13" s="7"/>
      <c r="O13" s="7"/>
    </row>
    <row r="14" spans="1:15" ht="15.6" x14ac:dyDescent="0.35">
      <c r="A14" s="7"/>
      <c r="B14" s="7"/>
      <c r="C14" s="7"/>
      <c r="D14" t="s">
        <v>151</v>
      </c>
      <c r="H14" s="31" t="s">
        <v>150</v>
      </c>
      <c r="I14" s="37">
        <v>0.96</v>
      </c>
      <c r="J14" s="7" t="s">
        <v>56</v>
      </c>
      <c r="K14" s="7"/>
      <c r="L14" s="7"/>
      <c r="M14" s="7"/>
      <c r="N14" s="7"/>
      <c r="O14" s="7"/>
    </row>
    <row r="15" spans="1:15" x14ac:dyDescent="0.3">
      <c r="A15" s="74"/>
      <c r="B15" s="7"/>
      <c r="C15" s="7"/>
      <c r="D15" s="7"/>
      <c r="E15" s="7"/>
      <c r="F15" s="7"/>
      <c r="G15" s="7"/>
      <c r="H15" s="31"/>
      <c r="I15" s="7"/>
      <c r="J15" s="7"/>
      <c r="K15" s="7"/>
      <c r="L15" s="7"/>
      <c r="M15" s="7"/>
      <c r="N15" s="7"/>
      <c r="O15" s="7"/>
    </row>
    <row r="16" spans="1:15" ht="15.6" x14ac:dyDescent="0.35">
      <c r="A16" s="74" t="s">
        <v>24</v>
      </c>
      <c r="B16" s="70" t="s">
        <v>52</v>
      </c>
      <c r="C16" s="7" t="s">
        <v>145</v>
      </c>
      <c r="D16" s="7"/>
      <c r="E16" s="7"/>
      <c r="F16" s="7"/>
      <c r="G16" s="7"/>
      <c r="H16" s="31" t="s">
        <v>135</v>
      </c>
      <c r="I16" s="32">
        <f>I11+2*I9*I8</f>
        <v>200</v>
      </c>
      <c r="J16" s="7" t="s">
        <v>23</v>
      </c>
      <c r="K16" s="7"/>
      <c r="L16" s="7"/>
      <c r="M16" s="7"/>
      <c r="N16" s="7"/>
      <c r="O16" s="7"/>
    </row>
    <row r="17" spans="1:18" ht="15" thickBot="1" x14ac:dyDescent="0.35">
      <c r="A17" s="7"/>
      <c r="B17" s="71"/>
      <c r="C17" s="7"/>
      <c r="D17" s="7"/>
      <c r="E17" s="7"/>
      <c r="F17" s="7"/>
      <c r="G17" s="7"/>
      <c r="H17" s="31"/>
      <c r="I17" s="33"/>
      <c r="J17" s="7"/>
      <c r="K17" s="7"/>
      <c r="L17" s="7"/>
      <c r="M17" s="7"/>
      <c r="N17" s="7"/>
      <c r="O17" s="7"/>
    </row>
    <row r="18" spans="1:18" ht="16.2" thickBot="1" x14ac:dyDescent="0.4">
      <c r="A18" s="7"/>
      <c r="B18" s="71" t="s">
        <v>28</v>
      </c>
      <c r="C18" s="7" t="s">
        <v>153</v>
      </c>
      <c r="D18" s="7"/>
      <c r="E18" s="7"/>
      <c r="F18" s="7"/>
      <c r="G18" s="7"/>
      <c r="H18" s="71" t="s">
        <v>158</v>
      </c>
      <c r="I18" s="24">
        <f>(I7)*(I16/2000)</f>
        <v>352</v>
      </c>
      <c r="J18" s="73" t="s">
        <v>131</v>
      </c>
      <c r="K18" s="7"/>
      <c r="L18" s="7"/>
      <c r="M18" s="7"/>
      <c r="N18" s="7"/>
      <c r="O18" s="7"/>
    </row>
    <row r="19" spans="1:18" x14ac:dyDescent="0.3">
      <c r="A19" s="7"/>
      <c r="B19" s="71"/>
      <c r="C19" s="7"/>
      <c r="D19" s="7"/>
      <c r="E19" s="7"/>
      <c r="F19" s="7"/>
      <c r="G19" s="7"/>
      <c r="H19" s="31"/>
      <c r="I19" s="7"/>
      <c r="J19" s="7"/>
      <c r="L19" s="7"/>
      <c r="M19" s="7"/>
      <c r="N19" s="7"/>
      <c r="O19" s="7"/>
    </row>
    <row r="20" spans="1:18" ht="15.6" x14ac:dyDescent="0.35">
      <c r="A20" s="7"/>
      <c r="B20" s="71" t="s">
        <v>33</v>
      </c>
      <c r="C20" t="s">
        <v>155</v>
      </c>
      <c r="H20" t="s">
        <v>156</v>
      </c>
      <c r="I20" s="75">
        <f>(I10*PI()*I16)/60000</f>
        <v>1.4660765716752366</v>
      </c>
      <c r="J20" t="s">
        <v>2</v>
      </c>
      <c r="L20" s="7"/>
      <c r="M20" s="7"/>
      <c r="N20" s="7"/>
      <c r="O20" s="7"/>
    </row>
    <row r="21" spans="1:18" ht="15" thickBot="1" x14ac:dyDescent="0.35">
      <c r="A21" s="7"/>
      <c r="B21" s="7"/>
      <c r="C21" s="7"/>
      <c r="D21" s="7"/>
      <c r="E21" s="7"/>
      <c r="F21" s="7"/>
      <c r="G21" s="7"/>
      <c r="H21" s="31"/>
      <c r="I21" s="7"/>
      <c r="J21" s="7"/>
      <c r="L21" s="7"/>
      <c r="M21" s="7"/>
      <c r="N21" s="7"/>
      <c r="O21" s="7"/>
    </row>
    <row r="22" spans="1:18" ht="16.2" thickBot="1" x14ac:dyDescent="0.4">
      <c r="A22" s="7"/>
      <c r="B22" s="71" t="s">
        <v>35</v>
      </c>
      <c r="C22" s="7" t="s">
        <v>162</v>
      </c>
      <c r="D22" s="7"/>
      <c r="E22" s="7"/>
      <c r="F22" s="7"/>
      <c r="G22" s="7"/>
      <c r="H22" s="71" t="s">
        <v>157</v>
      </c>
      <c r="I22" s="24">
        <f>I10*I12</f>
        <v>3430</v>
      </c>
      <c r="J22" s="73" t="s">
        <v>128</v>
      </c>
      <c r="L22" s="7"/>
      <c r="M22" s="7"/>
      <c r="N22" s="7"/>
      <c r="O22" s="7"/>
    </row>
    <row r="23" spans="1:18" x14ac:dyDescent="0.3">
      <c r="A23" s="7"/>
      <c r="B23" s="71"/>
      <c r="C23" s="7"/>
      <c r="D23" s="7"/>
      <c r="E23" s="7"/>
      <c r="F23" s="7"/>
      <c r="G23" s="7"/>
      <c r="H23" s="31"/>
      <c r="I23" s="73"/>
      <c r="J23" s="73"/>
      <c r="K23" s="7"/>
      <c r="L23" s="7"/>
      <c r="M23" s="7"/>
      <c r="N23" s="7"/>
      <c r="O23" s="7"/>
    </row>
    <row r="24" spans="1:18" ht="15.6" x14ac:dyDescent="0.35">
      <c r="A24" s="7"/>
      <c r="B24" s="71" t="s">
        <v>37</v>
      </c>
      <c r="C24" s="7" t="s">
        <v>147</v>
      </c>
      <c r="D24" s="7"/>
      <c r="E24" s="7"/>
      <c r="F24" s="7"/>
      <c r="G24" s="7"/>
      <c r="H24" s="6" t="s">
        <v>161</v>
      </c>
      <c r="I24" s="34">
        <f>I14*I13</f>
        <v>0.89280000000000004</v>
      </c>
      <c r="J24" s="7" t="s">
        <v>56</v>
      </c>
      <c r="L24" s="9"/>
      <c r="M24" s="7"/>
      <c r="N24" s="7"/>
      <c r="O24" s="7"/>
      <c r="P24" s="31"/>
      <c r="Q24" s="7"/>
      <c r="R24" s="7"/>
    </row>
    <row r="25" spans="1:18" ht="15" thickBot="1" x14ac:dyDescent="0.35">
      <c r="A25" s="7"/>
      <c r="B25" s="73"/>
      <c r="C25" s="7"/>
      <c r="D25" s="7"/>
      <c r="E25" s="7"/>
      <c r="F25" s="7"/>
      <c r="G25" s="7"/>
      <c r="H25" s="31"/>
      <c r="I25" s="7"/>
      <c r="J25" s="7"/>
      <c r="K25" s="7"/>
      <c r="L25" s="7"/>
      <c r="M25" s="7"/>
      <c r="N25" s="7"/>
      <c r="O25" s="7"/>
    </row>
    <row r="26" spans="1:18" ht="16.2" thickBot="1" x14ac:dyDescent="0.4">
      <c r="A26" s="7"/>
      <c r="B26" s="71" t="s">
        <v>106</v>
      </c>
      <c r="C26" s="7" t="s">
        <v>159</v>
      </c>
      <c r="D26" s="7"/>
      <c r="E26" s="7"/>
      <c r="F26" s="7"/>
      <c r="G26" s="7"/>
      <c r="H26" s="31" t="s">
        <v>160</v>
      </c>
      <c r="I26" s="24">
        <f>I18/(I12*I24)</f>
        <v>16.092458488771854</v>
      </c>
      <c r="J26" s="73" t="s">
        <v>131</v>
      </c>
      <c r="K26" s="7"/>
      <c r="M26" s="7"/>
      <c r="N26" s="7"/>
      <c r="O26" s="7"/>
    </row>
    <row r="27" spans="1:18" ht="15" thickBot="1" x14ac:dyDescent="0.35">
      <c r="A27" s="7"/>
      <c r="B27" s="7"/>
      <c r="C27" s="7"/>
      <c r="D27" s="7"/>
      <c r="E27" s="7"/>
      <c r="F27" s="7"/>
      <c r="G27" s="7"/>
      <c r="H27" s="31"/>
      <c r="I27" s="7"/>
      <c r="J27" s="7"/>
      <c r="K27" s="7"/>
      <c r="L27" s="7"/>
      <c r="M27" s="7"/>
      <c r="N27" s="7"/>
      <c r="O27" s="7"/>
    </row>
    <row r="28" spans="1:18" ht="16.2" thickBot="1" x14ac:dyDescent="0.4">
      <c r="A28" s="7"/>
      <c r="B28" s="71" t="s">
        <v>69</v>
      </c>
      <c r="C28" s="7" t="s">
        <v>163</v>
      </c>
      <c r="D28" s="7"/>
      <c r="E28" s="7"/>
      <c r="F28" s="7"/>
      <c r="G28" s="7"/>
      <c r="H28" s="31" t="s">
        <v>164</v>
      </c>
      <c r="I28" s="24">
        <f>I7*I20/(1000*I24)</f>
        <v>5.78023021090595</v>
      </c>
      <c r="J28" s="73" t="s">
        <v>165</v>
      </c>
      <c r="K28" s="7"/>
      <c r="L28" s="7"/>
      <c r="M28" s="7"/>
      <c r="N28" s="7"/>
      <c r="O28" s="7"/>
    </row>
    <row r="29" spans="1:18" x14ac:dyDescent="0.3">
      <c r="A29" s="7"/>
      <c r="B29" s="7"/>
      <c r="C29" s="7"/>
      <c r="D29" s="7"/>
      <c r="E29" s="7"/>
      <c r="F29" s="7"/>
      <c r="G29" s="7"/>
      <c r="H29" s="31"/>
      <c r="I29" s="7"/>
      <c r="K29" s="7"/>
      <c r="L29" s="7"/>
      <c r="M29" s="7"/>
      <c r="N29" s="7"/>
      <c r="O29" s="7"/>
    </row>
    <row r="30" spans="1:18" x14ac:dyDescent="0.3">
      <c r="A30" s="7"/>
      <c r="J30" s="7"/>
      <c r="K30" s="7"/>
      <c r="L30" s="7"/>
      <c r="M30" s="7"/>
      <c r="N30" s="7"/>
      <c r="O30" s="7"/>
    </row>
    <row r="31" spans="1:18" x14ac:dyDescent="0.3">
      <c r="A31" s="7"/>
      <c r="K31" s="7"/>
      <c r="L31" s="7"/>
      <c r="M31" s="7"/>
      <c r="N31" s="7"/>
      <c r="O31" s="7"/>
    </row>
    <row r="32" spans="1:18" x14ac:dyDescent="0.3">
      <c r="A32" s="7"/>
      <c r="B32" s="71"/>
      <c r="K32" s="7"/>
      <c r="L32" s="7"/>
      <c r="M32" s="7"/>
      <c r="N32" s="7"/>
      <c r="O32" s="7"/>
    </row>
    <row r="33" spans="1:15" x14ac:dyDescent="0.3">
      <c r="A33" s="7"/>
      <c r="B33" s="7"/>
      <c r="C33" s="7"/>
      <c r="D33" s="7"/>
      <c r="E33" s="7"/>
      <c r="F33" s="7"/>
      <c r="G33" s="7"/>
      <c r="H33" s="31"/>
      <c r="I33" s="7"/>
      <c r="J33" s="7"/>
      <c r="K33" s="7"/>
      <c r="L33" s="7"/>
      <c r="M33" s="7"/>
      <c r="N33" s="7"/>
      <c r="O33" s="7"/>
    </row>
    <row r="34" spans="1:15" ht="13.2" customHeight="1" x14ac:dyDescent="0.3">
      <c r="A34" s="7"/>
      <c r="B34" s="7"/>
      <c r="C34" s="7"/>
      <c r="D34" s="7"/>
      <c r="E34" s="7"/>
      <c r="F34" s="7"/>
      <c r="G34" s="7"/>
      <c r="H34" s="31"/>
      <c r="I34" s="33"/>
      <c r="J34" s="7"/>
      <c r="K34" s="7"/>
      <c r="L34" s="7"/>
      <c r="M34" s="7"/>
      <c r="N34" s="7"/>
      <c r="O34" s="7"/>
    </row>
    <row r="35" spans="1:15" x14ac:dyDescent="0.3">
      <c r="A35" s="7"/>
      <c r="B35" s="7"/>
      <c r="C35" s="7"/>
      <c r="D35" s="7"/>
      <c r="E35" s="7"/>
      <c r="F35" s="7"/>
      <c r="G35" s="31"/>
      <c r="H35" s="7"/>
      <c r="I35" s="7"/>
      <c r="J35" s="7"/>
      <c r="K35" s="7"/>
      <c r="L35" s="7"/>
      <c r="M35" s="7"/>
      <c r="N35" s="7"/>
      <c r="O35" s="7"/>
    </row>
    <row r="36" spans="1:15" x14ac:dyDescent="0.3">
      <c r="A36" s="7"/>
      <c r="B36" s="7"/>
      <c r="C36" s="7"/>
      <c r="D36" s="7"/>
      <c r="E36" s="7"/>
      <c r="F36" s="7"/>
      <c r="G36" s="7"/>
      <c r="H36" s="7"/>
      <c r="I36" s="7"/>
      <c r="J36" s="7"/>
      <c r="K36" s="7"/>
      <c r="L36" s="7"/>
      <c r="M36" s="7"/>
      <c r="N36" s="7"/>
      <c r="O36" s="7"/>
    </row>
    <row r="37" spans="1:15" ht="16.2" customHeight="1" x14ac:dyDescent="0.3"/>
    <row r="38" spans="1:15" x14ac:dyDescent="0.3">
      <c r="I38" s="69"/>
    </row>
    <row r="40" spans="1:15" ht="15.6" x14ac:dyDescent="0.3">
      <c r="B40" s="8"/>
    </row>
    <row r="42" spans="1:15" x14ac:dyDescent="0.3">
      <c r="G42" s="1"/>
    </row>
  </sheetData>
  <mergeCells count="1">
    <mergeCell ref="B2:M5"/>
  </mergeCells>
  <dataValidations disablePrompts="1" count="1">
    <dataValidation type="list" allowBlank="1" showInputMessage="1" showErrorMessage="1" sqref="I9" xr:uid="{647E7904-BAE0-403D-93AC-B2F683EE9A4B}">
      <formula1>$L$7:$L$10</formula1>
    </dataValidation>
  </dataValidations>
  <pageMargins left="0.7" right="0.7" top="0.78740157499999996" bottom="0.78740157499999996" header="0.3" footer="0.3"/>
  <pageSetup paperSize="9" orientation="portrait"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1 l 3 W Q y C 9 C 2 k A A A A 9 Q A A A B I A H A B D b 2 5 m a W c v U G F j a 2 F n Z S 5 4 b W w g o h g A K K A U A A A A A A A A A A A A A A A A A A A A A A A A A A A A h Y 8 x D o I w G I W v Q r r T l h K j I T 9 l Y J X E x M Q Y t 6 Z U a I R i a L H c z c E j e Q U x i r o 5 v u 9 9 w 3 v 3 6 w 2 y s W 2 C i + q t 7 k y K I k x R o I z s S m 2 q F A 3 u G K 5 Q x m E j 5 E l U K p h k Y 5 P R l i m q n T s n h H j v s Y 9 x 1 1 e E U R q R f b H e y l q 1 A n 1 k / V 8 O t b F O G K k Q h 9 1 r D G c 4 i m O 8 W G I K Z G Z Q a P P t 2 T T 3 2 f 5 A y I f G D b 3 i 0 o b 5 A c g c g b w v 8 A d Q S w M E F A A C A A g A Z 1 l 3 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Z d 1 k o i k e 4 D g A A A B E A A A A T A B w A R m 9 y b X V s Y X M v U 2 V j d G l v b j E u b S C i G A A o o B Q A A A A A A A A A A A A A A A A A A A A A A A A A A A A r T k 0 u y c z P U w i G 0 I b W A F B L A Q I t A B Q A A g A I A G d Z d 1 k M g v Q t p A A A A P U A A A A S A A A A A A A A A A A A A A A A A A A A A A B D b 2 5 m a W c v U G F j a 2 F n Z S 5 4 b W x Q S w E C L Q A U A A I A C A B n W X d Z D 8 r p q 6 Q A A A D p A A A A E w A A A A A A A A A A A A A A A A D w A A A A W 0 N v b n R l b n R f V H l w Z X N d L n h t b F B L A Q I t A B Q A A g A I A G d Z d 1 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q B H C S M N F 5 T a C q a f l U h Q K + A A A A A A I A A A A A A B B m A A A A A Q A A I A A A A J 0 b 2 T w a K w 3 E N W q K p c m p q E D v A w 3 K Q e C 9 k T X 4 a z m 1 2 t + k A A A A A A 6 A A A A A A g A A I A A A A L D B i d A O k h G n K 9 8 g T F w o 0 Q a Z z m H E s Z n L u 7 O / f Q D b q a 2 V U A A A A L v C d V 8 R k U A c g k o I y 8 O U 9 R w 4 M I 9 z I y p v N D e U 9 G t 0 F C V h i 0 e u 2 + q / C o e O v z b G j h U z 9 i s V T 5 u e 3 I p C s m 0 M d D l O 0 v f 7 f a j c z m x h j R Y 5 9 7 F O J G 8 j Q A A A A P u D Q H I g S / 1 S 7 D X 1 H P R Z q A o 2 E R W 6 O 1 A E n f x c f 3 Q D 4 m B L h n A o K R J y 7 l f x l a 4 3 w Z l 8 E H K D R u 3 h 1 F F h 1 l b Y h E u i X W Q = < / D a t a M a s h u p > 
</file>

<file path=customXml/itemProps1.xml><?xml version="1.0" encoding="utf-8"?>
<ds:datastoreItem xmlns:ds="http://schemas.openxmlformats.org/officeDocument/2006/customXml" ds:itemID="{072A5D5E-C2A0-4FE0-859C-D5D2AB99BD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vt:i4>
      </vt:variant>
    </vt:vector>
  </HeadingPairs>
  <TitlesOfParts>
    <vt:vector size="5" baseType="lpstr">
      <vt:lpstr>Legenda</vt:lpstr>
      <vt:lpstr>1) Manipulační síla vozíku</vt:lpstr>
      <vt:lpstr>2) Ocelové lano</vt:lpstr>
      <vt:lpstr>3) Návrh bubnu vrátku</vt:lpstr>
      <vt:lpstr>4) Návrh pohonu výtahu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Karel Břemek</dc:creator>
  <cp:lastModifiedBy>Karel Břemek</cp:lastModifiedBy>
  <dcterms:created xsi:type="dcterms:W3CDTF">2024-11-19T20:13:59Z</dcterms:created>
  <dcterms:modified xsi:type="dcterms:W3CDTF">2025-01-09T21:40:19Z</dcterms:modified>
</cp:coreProperties>
</file>